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800" windowHeight="98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<sst xmlns="http://schemas.openxmlformats.org/spreadsheetml/2006/main" count="1869" uniqueCount="665">
  <si>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</si>
  <si>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</si>
  <si>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</si>
  <si>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</si>
  <si>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</si>
  <si>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</si>
  <si>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</si>
  <si>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</si>
  <si>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</si>
  <si>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</si>
  <si>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</si>
  <si>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</si>
  <si>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</si>
  <si>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</si>
  <si>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</si>
  <si>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</si>
  <si>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</si>
  <si>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</si>
  <si>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</si>
  <si>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</si>
  <si>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</si>
  <si>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</si>
  <si>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</si>
  <si>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</si>
  <si>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</si>
  <si>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</si>
  <si>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</si>
  <si>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</si>
  <si>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</si>
  <si>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</si>
  <si>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</si>
  <si>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</si>
  <si>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</si>
  <si>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</si>
  <si>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</si>
  <si>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</si>
  <si>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</si>
  <si>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</si>
  <si>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</si>
  <si>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</si>
  <si>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</si>
  <si>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</si>
  <si>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</si>
  <si>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</si>
  <si>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</si>
  <si>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</si>
  <si>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</si>
  <si>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</si>
  <si>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</si>
  <si>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</si>
  <si>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</si>
  <si>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</si>
  <si>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</si>
  <si>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</si>
  <si>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</si>
  <si>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</si>
  <si>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</si>
  <si>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</si>
  <si>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</si>
  <si>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</si>
  <si>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</si>
  <si>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</si>
  <si>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</si>
  <si>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</si>
  <si>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</si>
  <si>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</si>
  <si>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</si>
  <si>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</si>
  <si>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</si>
  <si>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</si>
  <si>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</si>
  <si>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</si>
  <si>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</si>
  <si>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</si>
  <si>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</si>
  <si>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</si>
  <si>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</si>
  <si>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</si>
  <si>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</si>
  <si>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</si>
  <si>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</si>
  <si>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</si>
  <si>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</si>
  <si>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</si>
  <si>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</si>
  <si>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</si>
  <si>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</si>
  <si>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</si>
  <si>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</si>
  <si>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</si>
  <si>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</si>
  <si>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</si>
  <si>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</si>
  <si>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</si>
  <si>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</si>
  <si>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</si>
  <si>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</si>
  <si>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</si>
  <si>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</si>
  <si>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</si>
  <si>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</si>
  <si>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</si>
  <si>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</si>
  <si>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</si>
  <si>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</si>
  <si>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</si>
  <si>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</si>
  <si>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</si>
  <si>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</si>
  <si>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</si>
  <si>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</si>
  <si>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</si>
  <si>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</si>
  <si>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</si>
  <si>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</si>
  <si>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</si>
  <si>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</si>
  <si>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</si>
  <si>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</si>
  <si>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</si>
  <si>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</si>
  <si>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</si>
  <si>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</si>
  <si>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</si>
  <si>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</si>
  <si>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</si>
  <si>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</si>
  <si>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</si>
  <si>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</si>
  <si>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</si>
  <si>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</si>
  <si>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</si>
  <si>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</si>
  <si>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</si>
  <si>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</si>
  <si>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</si>
  <si>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</si>
  <si>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</si>
  <si>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</si>
  <si>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</si>
  <si>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</si>
  <si>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</si>
  <si>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</si>
  <si>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</si>
  <si>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</si>
  <si>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</si>
  <si>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</si>
  <si>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</si>
  <si>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</si>
  <si>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</si>
  <si>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</si>
  <si>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</si>
  <si>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</si>
  <si>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</si>
  <si>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</si>
  <si>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</si>
  <si>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</si>
  <si>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</si>
  <si>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</si>
  <si>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</si>
  <si>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</si>
  <si>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</si>
  <si>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</si>
  <si>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</si>
  <si>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</si>
  <si>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</si>
  <si>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</si>
  <si>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</si>
  <si>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</si>
  <si>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</si>
  <si>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</si>
  <si>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</si>
  <si>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</si>
  <si>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</si>
  <si>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</si>
  <si>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</si>
  <si>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</si>
  <si>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</si>
  <si>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</si>
  <si>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</si>
  <si>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</si>
  <si>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</si>
  <si>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</si>
  <si>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</si>
  <si>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</si>
  <si>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</si>
  <si>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</si>
  <si>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</si>
  <si>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</si>
  <si>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</si>
  <si>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</si>
  <si>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</si>
  <si>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</si>
  <si>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</si>
  <si>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</si>
  <si>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</si>
  <si>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</si>
  <si>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</si>
  <si>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</si>
  <si>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</si>
  <si>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</si>
  <si>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</si>
  <si>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</si>
  <si>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</si>
  <si>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</si>
  <si>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</si>
  <si>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</si>
  <si>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</si>
  <si>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</si>
  <si>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</si>
  <si>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</si>
  <si>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</si>
  <si>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</si>
  <si>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</si>
  <si>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</si>
  <si>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</si>
  <si>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</si>
  <si>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</si>
  <si>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</si>
  <si>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</si>
  <si>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</si>
  <si>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</si>
  <si>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</si>
  <si>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</si>
  <si>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</si>
  <si>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</si>
  <si>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</si>
  <si>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</si>
  <si>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</si>
  <si>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</si>
  <si>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</si>
  <si>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</si>
  <si>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</si>
  <si>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</si>
  <si>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</si>
  <si>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</si>
  <si>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</si>
  <si>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</si>
  <si>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</si>
  <si>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</si>
  <si>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</si>
  <si>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</si>
  <si>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</si>
  <si>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</si>
  <si>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</si>
  <si>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</si>
  <si>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</si>
  <si>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</si>
  <si>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</si>
  <si>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</si>
  <si>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</si>
  <si>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</si>
  <si>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</si>
  <si>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</si>
  <si>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</si>
  <si>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</si>
  <si>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</si>
  <si>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</si>
  <si>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</si>
  <si>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</si>
  <si>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</si>
  <si>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</si>
  <si>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</si>
  <si>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</si>
  <si>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</si>
  <si>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</si>
  <si>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</si>
  <si>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</si>
  <si>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</si>
  <si>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</si>
  <si>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</si>
  <si>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</si>
  <si>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</si>
  <si>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</si>
  <si>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</si>
  <si>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</si>
  <si>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</si>
  <si>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</si>
  <si>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</si>
  <si>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</si>
  <si>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</si>
  <si>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</si>
  <si>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</si>
  <si>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</si>
  <si>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</si>
  <si>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</si>
  <si>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</si>
  <si>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</si>
  <si>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</si>
  <si>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</si>
  <si>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</si>
  <si>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</si>
  <si>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</si>
  <si>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</si>
  <si>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</si>
  <si>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</si>
  <si>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</si>
  <si>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</si>
  <si>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</si>
  <si>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</si>
  <si>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</si>
  <si>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</si>
  <si>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</si>
  <si>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</si>
  <si>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</si>
  <si>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</si>
  <si>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</si>
  <si>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</si>
  <si>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</si>
  <si>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</si>
  <si>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</si>
  <si>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</si>
  <si>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</si>
  <si>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</si>
  <si>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</si>
  <si>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</si>
  <si>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</si>
  <si>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</si>
  <si>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</si>
  <si>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</si>
  <si>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</si>
  <si>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</si>
  <si>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</si>
  <si>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</si>
  <si>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</si>
  <si>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</si>
  <si>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</si>
  <si>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</si>
  <si>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</si>
  <si>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</si>
  <si>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</si>
  <si>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</si>
  <si>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</si>
  <si>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</si>
  <si>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</si>
  <si>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</si>
  <si>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</si>
  <si>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</si>
  <si>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</si>
  <si>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</si>
  <si>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</si>
  <si>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</si>
  <si>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</si>
  <si>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</si>
  <si>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</si>
  <si>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</si>
  <si>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</si>
  <si>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</si>
  <si>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</si>
  <si>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</si>
  <si>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</si>
  <si>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</si>
  <si>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</si>
  <si>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</si>
  <si>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</si>
  <si>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</si>
  <si>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</si>
  <si>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</si>
  <si>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</si>
  <si>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</si>
  <si>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</si>
  <si>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</si>
  <si>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</si>
  <si>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</si>
  <si>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</si>
  <si>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</si>
  <si>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</si>
  <si>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</si>
  <si>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</si>
  <si>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</si>
  <si>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</si>
  <si>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</si>
  <si>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</si>
  <si>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</si>
  <si>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</si>
  <si>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</si>
  <si>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</si>
  <si>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</si>
  <si>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</si>
  <si>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</si>
  <si>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</si>
  <si>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</si>
  <si>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</si>
  <si>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</si>
  <si>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</si>
  <si>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</si>
  <si>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</si>
  <si>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</si>
  <si>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</si>
  <si>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</si>
  <si>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</si>
  <si>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</si>
  <si>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</si>
  <si>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</si>
  <si>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</si>
  <si>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</si>
  <si>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</si>
  <si>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</si>
  <si>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</si>
  <si>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</si>
  <si>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</si>
  <si>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</si>
  <si>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</si>
  <si>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</si>
  <si>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</si>
  <si>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</si>
  <si>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</si>
  <si>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</si>
  <si>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</si>
  <si>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</si>
  <si>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</si>
  <si>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</si>
  <si>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</si>
  <si>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</si>
  <si>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</si>
  <si>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</si>
  <si>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</si>
  <si>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</si>
  <si>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</si>
  <si>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</si>
  <si>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</si>
  <si>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</si>
  <si>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</si>
  <si>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</si>
  <si>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</si>
  <si>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</si>
  <si>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</si>
  <si>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</si>
  <si>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</si>
  <si>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</si>
  <si>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</si>
  <si>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</si>
  <si>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</si>
  <si>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</si>
  <si>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</si>
  <si>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</si>
  <si>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</si>
  <si>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</si>
  <si>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</si>
  <si>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</si>
  <si>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</si>
  <si>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</si>
  <si>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</si>
  <si>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</si>
  <si>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</si>
  <si>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</si>
  <si>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</si>
  <si>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</si>
  <si>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</si>
  <si>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</si>
  <si>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</si>
  <si>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</si>
  <si>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</si>
  <si>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</si>
  <si>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</si>
  <si>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</si>
  <si>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</si>
  <si>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</si>
  <si>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</si>
  <si>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</si>
  <si>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</si>
  <si>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</si>
  <si>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</si>
  <si>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</si>
  <si>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</si>
  <si>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</si>
  <si>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</si>
  <si>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</si>
  <si>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</si>
  <si>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</si>
  <si>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</si>
  <si>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</si>
  <si>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</si>
  <si>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</si>
  <si>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</si>
  <si>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</si>
  <si>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</si>
  <si>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</si>
  <si>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</si>
  <si>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</si>
  <si>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</si>
  <si>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</si>
  <si>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</si>
  <si>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</si>
  <si>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</si>
  <si>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</si>
  <si>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</si>
  <si>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</si>
  <si>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</si>
  <si>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</si>
  <si>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</si>
  <si>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</si>
  <si>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</si>
  <si>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</si>
  <si>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</si>
  <si>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</si>
  <si>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</si>
  <si>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</si>
  <si>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</si>
  <si>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</si>
  <si>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</si>
  <si>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</si>
  <si>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</si>
  <si>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</si>
  <si>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</si>
  <si>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</si>
  <si>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</si>
  <si>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</si>
  <si>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</si>
  <si>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</si>
  <si>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</si>
  <si>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</si>
  <si>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</si>
  <si>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</si>
  <si>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</si>
  <si>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</si>
  <si>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</si>
  <si>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</si>
  <si>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</si>
  <si>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</si>
  <si>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</si>
  <si>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</si>
  <si>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</si>
  <si>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</si>
  <si>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</si>
  <si>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</si>
  <si>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</si>
  <si>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</si>
  <si>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</si>
  <si>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</si>
  <si>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</si>
  <si>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</si>
  <si>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</si>
  <si>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</si>
  <si>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</si>
  <si>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</si>
  <si>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</si>
  <si>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</si>
  <si>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</si>
  <si>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</si>
  <si>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</si>
  <si>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</si>
  <si>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</si>
  <si>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</si>
  <si>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</si>
  <si>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</si>
  <si>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</si>
  <si>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</si>
  <si>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</si>
  <si>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</si>
  <si>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</si>
  <si>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</si>
  <si>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</si>
  <si>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</si>
  <si>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</si>
  <si>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</si>
  <si>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</si>
  <si>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</si>
  <si>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</si>
  <si>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</si>
  <si>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</si>
  <si>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</si>
  <si>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</si>
  <si>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</si>
  <si>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</si>
  <si>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</si>
  <si>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</si>
  <si>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</si>
  <si>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</si>
  <si>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</si>
  <si>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</si>
  <si>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</si>
  <si>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</si>
  <si>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</si>
  <si>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</si>
  <si>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</si>
  <si>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</si>
  <si>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</si>
  <si>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</si>
  <si>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</si>
  <si>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</si>
  <si>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</si>
  <si>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</si>
  <si>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</si>
  <si>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</si>
  <si>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</si>
  <si>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</si>
  <si>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</si>
  <si>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</si>
  <si>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</si>
  <si>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</si>
  <si>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</si>
  <si>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</si>
  <si>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</si>
  <si>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</si>
  <si>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</si>
  <si>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</si>
  <si>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</si>
  <si>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</si>
  <si>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</si>
  <si>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</si>
  <si>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</si>
  <si>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</si>
  <si>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</si>
  <si>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</si>
  <si>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</si>
  <si>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</si>
  <si>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</si>
  <si>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</si>
  <si>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</si>
  <si>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</si>
  <si>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</si>
  <si>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</si>
  <si>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</si>
  <si>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</si>
  <si>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</si>
  <si>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</si>
  <si>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</si>
  <si>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</si>
  <si>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</si>
  <si>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</si>
  <si>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</si>
  <si>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</si>
  <si>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</si>
  <si>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</si>
  <si>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</si>
  <si>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</si>
  <si>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</si>
  <si>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</si>
  <si>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</si>
  <si>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</si>
  <si>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</si>
  <si>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</si>
  <si>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</si>
  <si>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</si>
  <si>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</si>
  <si>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</si>
  <si>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</si>
  <si>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</si>
  <si>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</si>
  <si>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</si>
  <si>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</si>
  <si>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</si>
  <si>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</si>
  <si>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</si>
  <si>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</si>
  <si>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</si>
  <si>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</si>
  <si>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</si>
  <si>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</si>
  <si>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</si>
  <si>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</si>
  <si>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</si>
  <si>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</si>
  <si>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ТРАНСПОРТЕН ХОЛДИНГ  АД</t>
  </si>
  <si>
    <t>115090481</t>
  </si>
  <si>
    <t>Тодор Михайлов Попов</t>
  </si>
  <si>
    <t>Изпълнителен директор</t>
  </si>
  <si>
    <t>гр. Пловдив, бул. "Христо Ботев" 82</t>
  </si>
  <si>
    <t>032626082</t>
  </si>
  <si>
    <t>office@bthold.com</t>
  </si>
  <si>
    <t>www.bthold.com</t>
  </si>
  <si>
    <t>Трансфинанс ООД - Управител Рангел Динов</t>
  </si>
  <si>
    <t>Управител на "Трансфинанс" ООД</t>
  </si>
  <si>
    <t>www.x3news.com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</si>
</sst>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5" sqref="B1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45252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Трансфинанс ООД - Управител Рангел Динов</v>
      </c>
    </row>
    <row r="4" spans="1:2" ht="15">
      <c r="A4" s="417" t="s">
        <v>651</v>
      </c>
      <c r="B4" s="418"/>
    </row>
    <row r="5" spans="1:2" ht="30.75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44927</v>
      </c>
    </row>
    <row r="10" spans="1:2" ht="15">
      <c r="A10" s="7" t="s">
        <v>2</v>
      </c>
      <c r="B10" s="316">
        <v>45199</v>
      </c>
    </row>
    <row r="11" spans="1:2" ht="15">
      <c r="A11" s="7" t="s">
        <v>638</v>
      </c>
      <c r="B11" s="316">
        <v>45252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588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 t="s">
        <v>661</v>
      </c>
    </row>
    <row r="25" spans="1:2" ht="15">
      <c r="A25" s="7" t="s">
        <v>587</v>
      </c>
      <c r="B25" s="427" t="s">
        <v>664</v>
      </c>
    </row>
    <row r="26" spans="1:2" ht="15">
      <c r="A26" s="10" t="s">
        <v>631</v>
      </c>
      <c r="B26" s="317" t="s">
        <v>662</v>
      </c>
    </row>
    <row r="27" spans="1:2" ht="15">
      <c r="A27" s="10" t="s">
        <v>632</v>
      </c>
      <c r="B27" s="317" t="s">
        <v>663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БЪЛГАРСКИ ТРАНСПОРТЕН ХОЛДИНГ 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115090481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3196</v>
      </c>
      <c r="D12" s="118">
        <v>3457</v>
      </c>
      <c r="E12" s="66" t="s">
        <v>25</v>
      </c>
      <c r="F12" s="69" t="s">
        <v>26</v>
      </c>
      <c r="G12" s="119">
        <v>329</v>
      </c>
      <c r="H12" s="118">
        <v>329</v>
      </c>
    </row>
    <row r="13" spans="1:8" ht="15">
      <c r="A13" s="66" t="s">
        <v>27</v>
      </c>
      <c r="B13" s="68" t="s">
        <v>28</v>
      </c>
      <c r="C13" s="119">
        <v>1796</v>
      </c>
      <c r="D13" s="118">
        <v>1913</v>
      </c>
      <c r="E13" s="66" t="s">
        <v>525</v>
      </c>
      <c r="F13" s="69" t="s">
        <v>29</v>
      </c>
      <c r="G13" s="119"/>
      <c r="H13" s="118"/>
    </row>
    <row r="14" spans="1:8" ht="15">
      <c r="A14" s="66" t="s">
        <v>30</v>
      </c>
      <c r="B14" s="68" t="s">
        <v>31</v>
      </c>
      <c r="C14" s="119">
        <v>85</v>
      </c>
      <c r="D14" s="118">
        <v>43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190</v>
      </c>
      <c r="D15" s="118">
        <v>204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181</v>
      </c>
      <c r="D16" s="118">
        <v>9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12</v>
      </c>
      <c r="D17" s="118">
        <v>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2850</v>
      </c>
      <c r="D18" s="118">
        <v>374</v>
      </c>
      <c r="E18" s="249" t="s">
        <v>47</v>
      </c>
      <c r="F18" s="248" t="s">
        <v>48</v>
      </c>
      <c r="G18" s="347">
        <f>G12+G15+G16+G17</f>
        <v>329</v>
      </c>
      <c r="H18" s="348">
        <f>H12+H15+H16+H17</f>
        <v>329</v>
      </c>
    </row>
    <row r="19" spans="1:8" ht="15.75">
      <c r="A19" s="66" t="s">
        <v>49</v>
      </c>
      <c r="B19" s="68" t="s">
        <v>50</v>
      </c>
      <c r="C19" s="119">
        <v>50</v>
      </c>
      <c r="D19" s="118">
        <v>60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8360</v>
      </c>
      <c r="D20" s="336">
        <f>SUM(D12:D19)</f>
        <v>6069</v>
      </c>
      <c r="E20" s="66" t="s">
        <v>54</v>
      </c>
      <c r="F20" s="69" t="s">
        <v>55</v>
      </c>
      <c r="G20" s="119">
        <v>46</v>
      </c>
      <c r="H20" s="118">
        <v>52</v>
      </c>
    </row>
    <row r="21" spans="1:8" ht="15.75">
      <c r="A21" s="76" t="s">
        <v>56</v>
      </c>
      <c r="B21" s="72" t="s">
        <v>57</v>
      </c>
      <c r="C21" s="244">
        <v>5992</v>
      </c>
      <c r="D21" s="245">
        <v>6203</v>
      </c>
      <c r="E21" s="66" t="s">
        <v>58</v>
      </c>
      <c r="F21" s="69" t="s">
        <v>59</v>
      </c>
      <c r="G21" s="119">
        <v>718</v>
      </c>
      <c r="H21" s="118">
        <v>732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7664</v>
      </c>
      <c r="H22" s="352">
        <f>SUM(H23:H25)</f>
        <v>7981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853</v>
      </c>
      <c r="H23" s="118">
        <v>869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>
        <v>1</v>
      </c>
      <c r="E25" s="66" t="s">
        <v>73</v>
      </c>
      <c r="F25" s="69" t="s">
        <v>74</v>
      </c>
      <c r="G25" s="119">
        <v>6811</v>
      </c>
      <c r="H25" s="118">
        <v>7112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8428</v>
      </c>
      <c r="H26" s="336">
        <f>H20+H21+H22</f>
        <v>8765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3985</v>
      </c>
      <c r="H28" s="334">
        <f>SUM(H29:H31)</f>
        <v>3985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3985</v>
      </c>
      <c r="H29" s="118">
        <v>3985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3261</v>
      </c>
      <c r="H32" s="118">
        <v>802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7246</v>
      </c>
      <c r="H34" s="336">
        <f>H28+H32+H33</f>
        <v>4787</v>
      </c>
    </row>
    <row r="35" spans="1:8" ht="15">
      <c r="A35" s="66" t="s">
        <v>106</v>
      </c>
      <c r="B35" s="70" t="s">
        <v>107</v>
      </c>
      <c r="C35" s="333">
        <f>SUM(C36:C39)</f>
        <v>258</v>
      </c>
      <c r="D35" s="334">
        <f>SUM(D36:D39)</f>
        <v>258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16003</v>
      </c>
      <c r="H37" s="338">
        <f>H26+H18+H34</f>
        <v>13881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258</v>
      </c>
      <c r="D39" s="118">
        <v>258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4029</v>
      </c>
      <c r="H40" s="321">
        <v>3810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258</v>
      </c>
      <c r="D46" s="336">
        <f>D35+D40+D45</f>
        <v>258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36</v>
      </c>
      <c r="H49" s="118">
        <v>44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36</v>
      </c>
      <c r="H50" s="334">
        <f>SUM(H44:H49)</f>
        <v>44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14610</v>
      </c>
      <c r="D56" s="340">
        <f>D20+D21+D22+D28+D33+D46+D52+D54+D55</f>
        <v>12531</v>
      </c>
      <c r="E56" s="76" t="s">
        <v>529</v>
      </c>
      <c r="F56" s="75" t="s">
        <v>172</v>
      </c>
      <c r="G56" s="337">
        <f>G50+G52+G53+G54+G55</f>
        <v>40</v>
      </c>
      <c r="H56" s="338">
        <f>H50+H52+H53+H54+H55</f>
        <v>48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69</v>
      </c>
      <c r="D59" s="119">
        <v>70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8</v>
      </c>
      <c r="D61" s="119">
        <v>8</v>
      </c>
      <c r="E61" s="122" t="s">
        <v>188</v>
      </c>
      <c r="F61" s="69" t="s">
        <v>189</v>
      </c>
      <c r="G61" s="333">
        <f>SUM(G62:G68)</f>
        <v>308</v>
      </c>
      <c r="H61" s="334">
        <f>SUM(H62:H68)</f>
        <v>412</v>
      </c>
    </row>
    <row r="62" spans="1:13" ht="1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41</v>
      </c>
      <c r="H64" s="119">
        <v>102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77</v>
      </c>
      <c r="D65" s="336">
        <f>SUM(D59:D64)</f>
        <v>78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127</v>
      </c>
      <c r="H66" s="119">
        <v>127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33</v>
      </c>
      <c r="H67" s="119">
        <v>34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107</v>
      </c>
      <c r="H68" s="119">
        <v>149</v>
      </c>
    </row>
    <row r="69" spans="1:8" ht="15">
      <c r="A69" s="66" t="s">
        <v>210</v>
      </c>
      <c r="B69" s="68" t="s">
        <v>211</v>
      </c>
      <c r="C69" s="119">
        <v>351</v>
      </c>
      <c r="D69" s="119">
        <v>413</v>
      </c>
      <c r="E69" s="123" t="s">
        <v>79</v>
      </c>
      <c r="F69" s="69" t="s">
        <v>216</v>
      </c>
      <c r="G69" s="119">
        <v>91</v>
      </c>
      <c r="H69" s="119">
        <v>67</v>
      </c>
    </row>
    <row r="70" spans="1:8" ht="15">
      <c r="A70" s="66" t="s">
        <v>214</v>
      </c>
      <c r="B70" s="68" t="s">
        <v>215</v>
      </c>
      <c r="C70" s="119"/>
      <c r="D70" s="119">
        <v>1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399</v>
      </c>
      <c r="H71" s="336">
        <f>H59+H60+H61+H69+H70</f>
        <v>479</v>
      </c>
    </row>
    <row r="72" spans="1:8" ht="15">
      <c r="A72" s="66" t="s">
        <v>221</v>
      </c>
      <c r="B72" s="68" t="s">
        <v>222</v>
      </c>
      <c r="C72" s="119">
        <v>203</v>
      </c>
      <c r="D72" s="119">
        <v>197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49</v>
      </c>
      <c r="D73" s="119">
        <v>139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55</v>
      </c>
      <c r="D75" s="119">
        <v>55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658</v>
      </c>
      <c r="D76" s="336">
        <f>SUM(D68:D75)</f>
        <v>805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399</v>
      </c>
      <c r="H79" s="338">
        <f>H71+H73+H75+H77</f>
        <v>479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81</v>
      </c>
      <c r="D88" s="118">
        <v>83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4960</v>
      </c>
      <c r="D89" s="118">
        <v>4704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5041</v>
      </c>
      <c r="D92" s="336">
        <f>SUM(D88:D91)</f>
        <v>4787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85</v>
      </c>
      <c r="D93" s="247">
        <v>17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5861</v>
      </c>
      <c r="D94" s="340">
        <f>D65+D76+D85+D92+D93</f>
        <v>5687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20471</v>
      </c>
      <c r="D95" s="342">
        <f>D94+D56</f>
        <v>18218</v>
      </c>
      <c r="E95" s="150" t="s">
        <v>605</v>
      </c>
      <c r="F95" s="257" t="s">
        <v>268</v>
      </c>
      <c r="G95" s="341">
        <f>G37+G40+G56+G79</f>
        <v>20471</v>
      </c>
      <c r="H95" s="342">
        <f>H37+H40+H56+H79</f>
        <v>18218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45252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Трансфинанс ООД - Управител Рангел Динов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БЪЛГАРСКИ ТРАНСПОРТЕН ХОЛДИНГ 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115090481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894</v>
      </c>
      <c r="D12" s="238">
        <v>1418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1470</v>
      </c>
      <c r="D13" s="238">
        <v>1541</v>
      </c>
      <c r="E13" s="116" t="s">
        <v>281</v>
      </c>
      <c r="F13" s="161" t="s">
        <v>282</v>
      </c>
      <c r="G13" s="237">
        <v>16</v>
      </c>
      <c r="H13" s="237">
        <v>9</v>
      </c>
    </row>
    <row r="14" spans="1:8" ht="15">
      <c r="A14" s="116" t="s">
        <v>283</v>
      </c>
      <c r="B14" s="112" t="s">
        <v>284</v>
      </c>
      <c r="C14" s="237">
        <v>377</v>
      </c>
      <c r="D14" s="238">
        <v>403</v>
      </c>
      <c r="E14" s="166" t="s">
        <v>285</v>
      </c>
      <c r="F14" s="161" t="s">
        <v>286</v>
      </c>
      <c r="G14" s="237">
        <v>768</v>
      </c>
      <c r="H14" s="237">
        <v>659</v>
      </c>
    </row>
    <row r="15" spans="1:8" ht="15">
      <c r="A15" s="116" t="s">
        <v>287</v>
      </c>
      <c r="B15" s="112" t="s">
        <v>288</v>
      </c>
      <c r="C15" s="237">
        <v>1177</v>
      </c>
      <c r="D15" s="238">
        <v>1125</v>
      </c>
      <c r="E15" s="166" t="s">
        <v>79</v>
      </c>
      <c r="F15" s="161" t="s">
        <v>289</v>
      </c>
      <c r="G15" s="237">
        <v>4073</v>
      </c>
      <c r="H15" s="237">
        <v>5979</v>
      </c>
    </row>
    <row r="16" spans="1:8" ht="15.75">
      <c r="A16" s="116" t="s">
        <v>290</v>
      </c>
      <c r="B16" s="112" t="s">
        <v>291</v>
      </c>
      <c r="C16" s="237">
        <v>168</v>
      </c>
      <c r="D16" s="238">
        <v>171</v>
      </c>
      <c r="E16" s="157" t="s">
        <v>52</v>
      </c>
      <c r="F16" s="185" t="s">
        <v>292</v>
      </c>
      <c r="G16" s="366">
        <f>SUM(G12:G15)</f>
        <v>4857</v>
      </c>
      <c r="H16" s="367">
        <f>SUM(H12:H15)</f>
        <v>6647</v>
      </c>
    </row>
    <row r="17" spans="1:8" ht="30.75">
      <c r="A17" s="116" t="s">
        <v>293</v>
      </c>
      <c r="B17" s="112" t="s">
        <v>294</v>
      </c>
      <c r="C17" s="237"/>
      <c r="D17" s="238">
        <v>1085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42</v>
      </c>
      <c r="H18" s="378">
        <v>297</v>
      </c>
    </row>
    <row r="19" spans="1:8" ht="15">
      <c r="A19" s="116" t="s">
        <v>299</v>
      </c>
      <c r="B19" s="112" t="s">
        <v>300</v>
      </c>
      <c r="C19" s="237">
        <v>128</v>
      </c>
      <c r="D19" s="238">
        <v>179</v>
      </c>
      <c r="E19" s="116" t="s">
        <v>301</v>
      </c>
      <c r="F19" s="158" t="s">
        <v>302</v>
      </c>
      <c r="G19" s="237">
        <v>42</v>
      </c>
      <c r="H19" s="238">
        <v>297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4214</v>
      </c>
      <c r="D22" s="367">
        <f>SUM(D12:D18)+D19</f>
        <v>5922</v>
      </c>
      <c r="E22" s="116" t="s">
        <v>309</v>
      </c>
      <c r="F22" s="158" t="s">
        <v>310</v>
      </c>
      <c r="G22" s="237">
        <v>4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2932</v>
      </c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2936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4</v>
      </c>
      <c r="D28" s="238">
        <v>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</v>
      </c>
      <c r="D29" s="367">
        <f>SUM(D25:D28)</f>
        <v>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4218</v>
      </c>
      <c r="D31" s="373">
        <f>D29+D22</f>
        <v>5930</v>
      </c>
      <c r="E31" s="172" t="s">
        <v>521</v>
      </c>
      <c r="F31" s="187" t="s">
        <v>331</v>
      </c>
      <c r="G31" s="174">
        <f>G16+G18+G27</f>
        <v>7835</v>
      </c>
      <c r="H31" s="175">
        <f>H16+H18+H27</f>
        <v>6944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3617</v>
      </c>
      <c r="D33" s="165">
        <f>IF((H31-D31)&gt;0,H31-D31,0)</f>
        <v>1014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4218</v>
      </c>
      <c r="D36" s="375">
        <f>D31-D34+D35</f>
        <v>5930</v>
      </c>
      <c r="E36" s="183" t="s">
        <v>346</v>
      </c>
      <c r="F36" s="177" t="s">
        <v>347</v>
      </c>
      <c r="G36" s="188">
        <f>G35-G34+G31</f>
        <v>7835</v>
      </c>
      <c r="H36" s="189">
        <f>H35-H34+H31</f>
        <v>6944</v>
      </c>
    </row>
    <row r="37" spans="1:8" ht="15.75">
      <c r="A37" s="182" t="s">
        <v>348</v>
      </c>
      <c r="B37" s="152" t="s">
        <v>349</v>
      </c>
      <c r="C37" s="372">
        <f>IF((G36-C36)&gt;0,G36-C36,0)</f>
        <v>3617</v>
      </c>
      <c r="D37" s="373">
        <f>IF((H36-D36)&gt;0,H36-D36,0)</f>
        <v>1014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3617</v>
      </c>
      <c r="D42" s="165">
        <f>+IF((H36-D36-D38)&gt;0,H36-D36-D38,0)</f>
        <v>1014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356</v>
      </c>
      <c r="D43" s="238">
        <v>211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3261</v>
      </c>
      <c r="D44" s="189">
        <f>IF(H42=0,IF(D42-D43&gt;0,D42-D43+H43,0),IF(H42-H43&lt;0,H43-H42+D42,0))</f>
        <v>803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7835</v>
      </c>
      <c r="D45" s="369">
        <f>D36+D38+D42</f>
        <v>6944</v>
      </c>
      <c r="E45" s="191" t="s">
        <v>373</v>
      </c>
      <c r="F45" s="193" t="s">
        <v>374</v>
      </c>
      <c r="G45" s="368">
        <f>G42+G36</f>
        <v>7835</v>
      </c>
      <c r="H45" s="369">
        <f>H42+H36</f>
        <v>6944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45252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Трансфинанс ООД - Управител Рангел Динов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БЪЛГАРСКИ ТРАНСПОРТЕН ХОЛДИНГ 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115090481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6381</v>
      </c>
      <c r="D11" s="118">
        <v>6349</v>
      </c>
      <c r="E11" s="99"/>
      <c r="F11" s="99"/>
    </row>
    <row r="12" spans="1:13" ht="15">
      <c r="A12" s="198" t="s">
        <v>380</v>
      </c>
      <c r="B12" s="100" t="s">
        <v>381</v>
      </c>
      <c r="C12" s="119">
        <v>-4826</v>
      </c>
      <c r="D12" s="118">
        <v>-4298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-1555</v>
      </c>
      <c r="D14" s="118">
        <v>-1499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-89</v>
      </c>
      <c r="D16" s="118">
        <v>-42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-2</v>
      </c>
      <c r="D18" s="118">
        <v>-5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-183</v>
      </c>
      <c r="D20" s="118">
        <v>-99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-274</v>
      </c>
      <c r="D21" s="397">
        <f>SUM(D11:D20)</f>
        <v>406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-2724</v>
      </c>
      <c r="D23" s="118">
        <v>-8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2969</v>
      </c>
      <c r="D24" s="118">
        <v>499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245</v>
      </c>
      <c r="D33" s="397">
        <f>SUM(D23:D32)</f>
        <v>491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643</v>
      </c>
      <c r="D37" s="118"/>
      <c r="E37" s="99"/>
      <c r="F37" s="99"/>
    </row>
    <row r="38" spans="1:6" ht="15">
      <c r="A38" s="198" t="s">
        <v>429</v>
      </c>
      <c r="B38" s="100" t="s">
        <v>430</v>
      </c>
      <c r="C38" s="119">
        <v>-364</v>
      </c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4</v>
      </c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283</v>
      </c>
      <c r="D43" s="399">
        <f>SUM(D35:D42)</f>
        <v>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254</v>
      </c>
      <c r="D44" s="228">
        <f>D43+D33+D21</f>
        <v>897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4787</v>
      </c>
      <c r="D45" s="230">
        <v>3309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5041</v>
      </c>
      <c r="D46" s="232">
        <f>D45+D44</f>
        <v>4206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5041</v>
      </c>
      <c r="D47" s="219">
        <v>4206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45252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Трансфинанс ООД - Управител Рангел Динов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БЪЛГАРСКИ ТРАНСПОРТЕН ХОЛДИНГ 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115090481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329</v>
      </c>
      <c r="D13" s="322">
        <f>'1-Баланс'!H20</f>
        <v>52</v>
      </c>
      <c r="E13" s="322">
        <f>'1-Баланс'!H21</f>
        <v>732</v>
      </c>
      <c r="F13" s="322">
        <f>'1-Баланс'!H23</f>
        <v>869</v>
      </c>
      <c r="G13" s="322">
        <f>'1-Баланс'!H24</f>
        <v>0</v>
      </c>
      <c r="H13" s="323">
        <v>7112</v>
      </c>
      <c r="I13" s="322">
        <f>'1-Баланс'!H29+'1-Баланс'!H32</f>
        <v>4787</v>
      </c>
      <c r="J13" s="322">
        <f>'1-Баланс'!H30+'1-Баланс'!H33</f>
        <v>0</v>
      </c>
      <c r="K13" s="323"/>
      <c r="L13" s="322">
        <f>SUM(C13:K13)</f>
        <v>13881</v>
      </c>
      <c r="M13" s="324">
        <f>'1-Баланс'!H40</f>
        <v>3810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329</v>
      </c>
      <c r="D17" s="391">
        <f aca="true" t="shared" si="2" ref="D17:M17">D13+D14</f>
        <v>52</v>
      </c>
      <c r="E17" s="391">
        <f t="shared" si="2"/>
        <v>732</v>
      </c>
      <c r="F17" s="391">
        <f t="shared" si="2"/>
        <v>869</v>
      </c>
      <c r="G17" s="391">
        <f t="shared" si="2"/>
        <v>0</v>
      </c>
      <c r="H17" s="391">
        <f t="shared" si="2"/>
        <v>7112</v>
      </c>
      <c r="I17" s="391">
        <f t="shared" si="2"/>
        <v>4787</v>
      </c>
      <c r="J17" s="391">
        <f t="shared" si="2"/>
        <v>0</v>
      </c>
      <c r="K17" s="391">
        <f t="shared" si="2"/>
        <v>0</v>
      </c>
      <c r="L17" s="322">
        <f t="shared" si="1"/>
        <v>13881</v>
      </c>
      <c r="M17" s="392">
        <f t="shared" si="2"/>
        <v>3810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3261</v>
      </c>
      <c r="J18" s="322">
        <f>+'1-Баланс'!G33</f>
        <v>0</v>
      </c>
      <c r="K18" s="323"/>
      <c r="L18" s="322">
        <f t="shared" si="1"/>
        <v>3261</v>
      </c>
      <c r="M18" s="376">
        <v>356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>
        <v>-6</v>
      </c>
      <c r="E30" s="237">
        <v>-14</v>
      </c>
      <c r="F30" s="237">
        <v>-16</v>
      </c>
      <c r="G30" s="237"/>
      <c r="H30" s="237">
        <v>-301</v>
      </c>
      <c r="I30" s="237">
        <v>-802</v>
      </c>
      <c r="J30" s="237"/>
      <c r="K30" s="237"/>
      <c r="L30" s="322">
        <f t="shared" si="1"/>
        <v>-1139</v>
      </c>
      <c r="M30" s="238">
        <v>-137</v>
      </c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329</v>
      </c>
      <c r="D31" s="391">
        <f aca="true" t="shared" si="6" ref="D31:M31">D19+D22+D23+D26+D30+D29+D17+D18</f>
        <v>46</v>
      </c>
      <c r="E31" s="391">
        <f t="shared" si="6"/>
        <v>718</v>
      </c>
      <c r="F31" s="391">
        <f t="shared" si="6"/>
        <v>853</v>
      </c>
      <c r="G31" s="391">
        <f t="shared" si="6"/>
        <v>0</v>
      </c>
      <c r="H31" s="391">
        <f t="shared" si="6"/>
        <v>6811</v>
      </c>
      <c r="I31" s="391">
        <f t="shared" si="6"/>
        <v>7246</v>
      </c>
      <c r="J31" s="391">
        <f t="shared" si="6"/>
        <v>0</v>
      </c>
      <c r="K31" s="391">
        <f t="shared" si="6"/>
        <v>0</v>
      </c>
      <c r="L31" s="322">
        <f t="shared" si="1"/>
        <v>16003</v>
      </c>
      <c r="M31" s="392">
        <f t="shared" si="6"/>
        <v>4029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329</v>
      </c>
      <c r="D34" s="325">
        <f t="shared" si="7"/>
        <v>46</v>
      </c>
      <c r="E34" s="325">
        <f t="shared" si="7"/>
        <v>718</v>
      </c>
      <c r="F34" s="325">
        <f t="shared" si="7"/>
        <v>853</v>
      </c>
      <c r="G34" s="325">
        <f t="shared" si="7"/>
        <v>0</v>
      </c>
      <c r="H34" s="325">
        <f t="shared" si="7"/>
        <v>6811</v>
      </c>
      <c r="I34" s="325">
        <f t="shared" si="7"/>
        <v>7246</v>
      </c>
      <c r="J34" s="325">
        <f t="shared" si="7"/>
        <v>0</v>
      </c>
      <c r="K34" s="325">
        <f t="shared" si="7"/>
        <v>0</v>
      </c>
      <c r="L34" s="389">
        <f t="shared" si="1"/>
        <v>16003</v>
      </c>
      <c r="M34" s="326">
        <f>M31+M32+M33</f>
        <v>4029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45252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Трансфинанс ООД - Управител Рангел Динов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БЪЛГАРСКИ ТРАНСПОРТЕН ХОЛДИНГ 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20471</v>
      </c>
      <c r="D6" s="413">
        <f aca="true" t="shared" si="0" ref="D6:D15">C6-E6</f>
        <v>0</v>
      </c>
      <c r="E6" s="412">
        <f>'1-Баланс'!G95</f>
        <v>20471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16003</v>
      </c>
      <c r="D7" s="413">
        <f t="shared" si="0"/>
        <v>15674</v>
      </c>
      <c r="E7" s="412">
        <f>'1-Баланс'!G18</f>
        <v>329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3261</v>
      </c>
      <c r="D8" s="413">
        <f t="shared" si="0"/>
        <v>0</v>
      </c>
      <c r="E8" s="412">
        <f>ABS('2-Отчет за доходите'!C44)-ABS('2-Отчет за доходите'!G44)</f>
        <v>3261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4787</v>
      </c>
      <c r="D9" s="413">
        <f t="shared" si="0"/>
        <v>0</v>
      </c>
      <c r="E9" s="412">
        <f>'3-Отчет за паричния поток'!C45</f>
        <v>4787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5041</v>
      </c>
      <c r="D10" s="413">
        <f t="shared" si="0"/>
        <v>0</v>
      </c>
      <c r="E10" s="412">
        <f>'3-Отчет за паричния поток'!C46</f>
        <v>5041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16003</v>
      </c>
      <c r="D11" s="413">
        <f t="shared" si="0"/>
        <v>0</v>
      </c>
      <c r="E11" s="412">
        <f>'4-Отчет за собствения капитал'!L34</f>
        <v>16003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258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0.6714021000617665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0.20377429232018995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7.428246013667426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0.15929851985735918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1.857515410146989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14.68922305764411</v>
      </c>
    </row>
    <row r="11" spans="1:4" ht="62.2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14.283208020050125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12.63408521303258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12.63408521303258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0.3366137639476055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0.23726246885838503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0.0024932992582434705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0.02743235643316878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0.021444970934492696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3617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0.2260201212272699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0.5097638800255265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0.1099148723084627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БЪЛГАРСКИ ТРАНСПОРТЕН ХОЛДИНГ  АД</v>
      </c>
      <c r="B3" s="81" t="str">
        <f aca="true" t="shared" si="1" ref="B3:B34">pdeBulstat</f>
        <v>115090481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3196</v>
      </c>
    </row>
    <row r="4" spans="1:8" ht="15">
      <c r="A4" s="81" t="str">
        <f t="shared" si="0"/>
        <v>БЪЛГАРСКИ ТРАНСПОРТЕН ХОЛДИНГ  АД</v>
      </c>
      <c r="B4" s="81" t="str">
        <f t="shared" si="1"/>
        <v>115090481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1796</v>
      </c>
    </row>
    <row r="5" spans="1:8" ht="15">
      <c r="A5" s="81" t="str">
        <f t="shared" si="0"/>
        <v>БЪЛГАРСКИ ТРАНСПОРТЕН ХОЛДИНГ  АД</v>
      </c>
      <c r="B5" s="81" t="str">
        <f t="shared" si="1"/>
        <v>115090481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85</v>
      </c>
    </row>
    <row r="6" spans="1:8" ht="15">
      <c r="A6" s="81" t="str">
        <f t="shared" si="0"/>
        <v>БЪЛГАРСКИ ТРАНСПОРТЕН ХОЛДИНГ  АД</v>
      </c>
      <c r="B6" s="81" t="str">
        <f t="shared" si="1"/>
        <v>115090481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190</v>
      </c>
    </row>
    <row r="7" spans="1:8" ht="15">
      <c r="A7" s="81" t="str">
        <f t="shared" si="0"/>
        <v>БЪЛГАРСКИ ТРАНСПОРТЕН ХОЛДИНГ  АД</v>
      </c>
      <c r="B7" s="81" t="str">
        <f t="shared" si="1"/>
        <v>115090481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181</v>
      </c>
    </row>
    <row r="8" spans="1:8" ht="15">
      <c r="A8" s="81" t="str">
        <f t="shared" si="0"/>
        <v>БЪЛГАРСКИ ТРАНСПОРТЕН ХОЛДИНГ  АД</v>
      </c>
      <c r="B8" s="81" t="str">
        <f t="shared" si="1"/>
        <v>115090481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</v>
      </c>
    </row>
    <row r="9" spans="1:8" ht="15">
      <c r="A9" s="81" t="str">
        <f t="shared" si="0"/>
        <v>БЪЛГАРСКИ ТРАНСПОРТЕН ХОЛДИНГ  АД</v>
      </c>
      <c r="B9" s="81" t="str">
        <f t="shared" si="1"/>
        <v>115090481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2850</v>
      </c>
    </row>
    <row r="10" spans="1:8" ht="15">
      <c r="A10" s="81" t="str">
        <f t="shared" si="0"/>
        <v>БЪЛГАРСКИ ТРАНСПОРТЕН ХОЛДИНГ  АД</v>
      </c>
      <c r="B10" s="81" t="str">
        <f t="shared" si="1"/>
        <v>115090481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50</v>
      </c>
    </row>
    <row r="11" spans="1:8" ht="15">
      <c r="A11" s="81" t="str">
        <f t="shared" si="0"/>
        <v>БЪЛГАРСКИ ТРАНСПОРТЕН ХОЛДИНГ  АД</v>
      </c>
      <c r="B11" s="81" t="str">
        <f t="shared" si="1"/>
        <v>115090481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8360</v>
      </c>
    </row>
    <row r="12" spans="1:8" ht="15">
      <c r="A12" s="81" t="str">
        <f t="shared" si="0"/>
        <v>БЪЛГАРСКИ ТРАНСПОРТЕН ХОЛДИНГ  АД</v>
      </c>
      <c r="B12" s="81" t="str">
        <f t="shared" si="1"/>
        <v>115090481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5992</v>
      </c>
    </row>
    <row r="13" spans="1:8" ht="15">
      <c r="A13" s="81" t="str">
        <f t="shared" si="0"/>
        <v>БЪЛГАРСКИ ТРАНСПОРТЕН ХОЛДИНГ  АД</v>
      </c>
      <c r="B13" s="81" t="str">
        <f t="shared" si="1"/>
        <v>115090481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БЪЛГАРСКИ ТРАНСПОРТЕН ХОЛДИНГ  АД</v>
      </c>
      <c r="B14" s="81" t="str">
        <f t="shared" si="1"/>
        <v>115090481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БЪЛГАРСКИ ТРАНСПОРТЕН ХОЛДИНГ  АД</v>
      </c>
      <c r="B15" s="81" t="str">
        <f t="shared" si="1"/>
        <v>115090481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БЪЛГАРСКИ ТРАНСПОРТЕН ХОЛДИНГ  АД</v>
      </c>
      <c r="B16" s="81" t="str">
        <f t="shared" si="1"/>
        <v>115090481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БЪЛГАРСКИ ТРАНСПОРТЕН ХОЛДИНГ  АД</v>
      </c>
      <c r="B17" s="81" t="str">
        <f t="shared" si="1"/>
        <v>115090481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БЪЛГАРСКИ ТРАНСПОРТЕН ХОЛДИНГ  АД</v>
      </c>
      <c r="B18" s="81" t="str">
        <f t="shared" si="1"/>
        <v>115090481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БЪЛГАРСКИ ТРАНСПОРТЕН ХОЛДИНГ  АД</v>
      </c>
      <c r="B19" s="81" t="str">
        <f t="shared" si="1"/>
        <v>115090481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БЪЛГАРСКИ ТРАНСПОРТЕН ХОЛДИНГ  АД</v>
      </c>
      <c r="B20" s="81" t="str">
        <f t="shared" si="1"/>
        <v>115090481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БЪЛГАРСКИ ТРАНСПОРТЕН ХОЛДИНГ  АД</v>
      </c>
      <c r="B21" s="81" t="str">
        <f t="shared" si="1"/>
        <v>115090481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БЪЛГАРСКИ ТРАНСПОРТЕН ХОЛДИНГ  АД</v>
      </c>
      <c r="B22" s="81" t="str">
        <f t="shared" si="1"/>
        <v>115090481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258</v>
      </c>
    </row>
    <row r="23" spans="1:8" ht="15">
      <c r="A23" s="81" t="str">
        <f t="shared" si="0"/>
        <v>БЪЛГАРСКИ ТРАНСПОРТЕН ХОЛДИНГ  АД</v>
      </c>
      <c r="B23" s="81" t="str">
        <f t="shared" si="1"/>
        <v>115090481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БЪЛГАРСКИ ТРАНСПОРТЕН ХОЛДИНГ  АД</v>
      </c>
      <c r="B24" s="81" t="str">
        <f t="shared" si="1"/>
        <v>115090481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БЪЛГАРСКИ ТРАНСПОРТЕН ХОЛДИНГ  АД</v>
      </c>
      <c r="B25" s="81" t="str">
        <f t="shared" si="1"/>
        <v>115090481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БЪЛГАРСКИ ТРАНСПОРТЕН ХОЛДИНГ  АД</v>
      </c>
      <c r="B26" s="81" t="str">
        <f t="shared" si="1"/>
        <v>115090481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258</v>
      </c>
    </row>
    <row r="27" spans="1:8" ht="15">
      <c r="A27" s="81" t="str">
        <f t="shared" si="0"/>
        <v>БЪЛГАРСКИ ТРАНСПОРТЕН ХОЛДИНГ  АД</v>
      </c>
      <c r="B27" s="81" t="str">
        <f t="shared" si="1"/>
        <v>115090481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БЪЛГАРСКИ ТРАНСПОРТЕН ХОЛДИНГ  АД</v>
      </c>
      <c r="B28" s="81" t="str">
        <f t="shared" si="1"/>
        <v>115090481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БЪЛГАРСКИ ТРАНСПОРТЕН ХОЛДИНГ  АД</v>
      </c>
      <c r="B29" s="81" t="str">
        <f t="shared" si="1"/>
        <v>115090481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БЪЛГАРСКИ ТРАНСПОРТЕН ХОЛДИНГ  АД</v>
      </c>
      <c r="B30" s="81" t="str">
        <f t="shared" si="1"/>
        <v>115090481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БЪЛГАРСКИ ТРАНСПОРТЕН ХОЛДИНГ  АД</v>
      </c>
      <c r="B31" s="81" t="str">
        <f t="shared" si="1"/>
        <v>115090481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БЪЛГАРСКИ ТРАНСПОРТЕН ХОЛДИНГ  АД</v>
      </c>
      <c r="B32" s="81" t="str">
        <f t="shared" si="1"/>
        <v>115090481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БЪЛГАРСКИ ТРАНСПОРТЕН ХОЛДИНГ  АД</v>
      </c>
      <c r="B33" s="81" t="str">
        <f t="shared" si="1"/>
        <v>115090481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258</v>
      </c>
    </row>
    <row r="34" spans="1:8" ht="15">
      <c r="A34" s="81" t="str">
        <f t="shared" si="0"/>
        <v>БЪЛГАРСКИ ТРАНСПОРТЕН ХОЛДИНГ  АД</v>
      </c>
      <c r="B34" s="81" t="str">
        <f t="shared" si="1"/>
        <v>115090481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БЪЛГАРСКИ ТРАНСПОРТЕН ХОЛДИНГ  АД</v>
      </c>
      <c r="B35" s="81" t="str">
        <f aca="true" t="shared" si="4" ref="B35:B66">pdeBulstat</f>
        <v>115090481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БЪЛГАРСКИ ТРАНСПОРТЕН ХОЛДИНГ  АД</v>
      </c>
      <c r="B36" s="81" t="str">
        <f t="shared" si="4"/>
        <v>115090481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БЪЛГАРСКИ ТРАНСПОРТЕН ХОЛДИНГ  АД</v>
      </c>
      <c r="B37" s="81" t="str">
        <f t="shared" si="4"/>
        <v>115090481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БЪЛГАРСКИ ТРАНСПОРТЕН ХОЛДИНГ  АД</v>
      </c>
      <c r="B38" s="81" t="str">
        <f t="shared" si="4"/>
        <v>115090481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БЪЛГАРСКИ ТРАНСПОРТЕН ХОЛДИНГ  АД</v>
      </c>
      <c r="B39" s="81" t="str">
        <f t="shared" si="4"/>
        <v>115090481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БЪЛГАРСКИ ТРАНСПОРТЕН ХОЛДИНГ  АД</v>
      </c>
      <c r="B40" s="81" t="str">
        <f t="shared" si="4"/>
        <v>115090481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БЪЛГАРСКИ ТРАНСПОРТЕН ХОЛДИНГ  АД</v>
      </c>
      <c r="B41" s="81" t="str">
        <f t="shared" si="4"/>
        <v>115090481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14610</v>
      </c>
    </row>
    <row r="42" spans="1:8" ht="15">
      <c r="A42" s="81" t="str">
        <f t="shared" si="3"/>
        <v>БЪЛГАРСКИ ТРАНСПОРТЕН ХОЛДИНГ  АД</v>
      </c>
      <c r="B42" s="81" t="str">
        <f t="shared" si="4"/>
        <v>115090481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69</v>
      </c>
    </row>
    <row r="43" spans="1:8" ht="15">
      <c r="A43" s="81" t="str">
        <f t="shared" si="3"/>
        <v>БЪЛГАРСКИ ТРАНСПОРТЕН ХОЛДИНГ  АД</v>
      </c>
      <c r="B43" s="81" t="str">
        <f t="shared" si="4"/>
        <v>115090481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БЪЛГАРСКИ ТРАНСПОРТЕН ХОЛДИНГ  АД</v>
      </c>
      <c r="B44" s="81" t="str">
        <f t="shared" si="4"/>
        <v>115090481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8</v>
      </c>
    </row>
    <row r="45" spans="1:8" ht="15">
      <c r="A45" s="81" t="str">
        <f t="shared" si="3"/>
        <v>БЪЛГАРСКИ ТРАНСПОРТЕН ХОЛДИНГ  АД</v>
      </c>
      <c r="B45" s="81" t="str">
        <f t="shared" si="4"/>
        <v>115090481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БЪЛГАРСКИ ТРАНСПОРТЕН ХОЛДИНГ  АД</v>
      </c>
      <c r="B46" s="81" t="str">
        <f t="shared" si="4"/>
        <v>115090481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БЪЛГАРСКИ ТРАНСПОРТЕН ХОЛДИНГ  АД</v>
      </c>
      <c r="B47" s="81" t="str">
        <f t="shared" si="4"/>
        <v>115090481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БЪЛГАРСКИ ТРАНСПОРТЕН ХОЛДИНГ  АД</v>
      </c>
      <c r="B48" s="81" t="str">
        <f t="shared" si="4"/>
        <v>115090481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77</v>
      </c>
    </row>
    <row r="49" spans="1:8" ht="15">
      <c r="A49" s="81" t="str">
        <f t="shared" si="3"/>
        <v>БЪЛГАРСКИ ТРАНСПОРТЕН ХОЛДИНГ  АД</v>
      </c>
      <c r="B49" s="81" t="str">
        <f t="shared" si="4"/>
        <v>115090481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БЪЛГАРСКИ ТРАНСПОРТЕН ХОЛДИНГ  АД</v>
      </c>
      <c r="B50" s="81" t="str">
        <f t="shared" si="4"/>
        <v>115090481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351</v>
      </c>
    </row>
    <row r="51" spans="1:8" ht="15">
      <c r="A51" s="81" t="str">
        <f t="shared" si="3"/>
        <v>БЪЛГАРСКИ ТРАНСПОРТЕН ХОЛДИНГ  АД</v>
      </c>
      <c r="B51" s="81" t="str">
        <f t="shared" si="4"/>
        <v>115090481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БЪЛГАРСКИ ТРАНСПОРТЕН ХОЛДИНГ  АД</v>
      </c>
      <c r="B52" s="81" t="str">
        <f t="shared" si="4"/>
        <v>115090481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БЪЛГАРСКИ ТРАНСПОРТЕН ХОЛДИНГ  АД</v>
      </c>
      <c r="B53" s="81" t="str">
        <f t="shared" si="4"/>
        <v>115090481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203</v>
      </c>
    </row>
    <row r="54" spans="1:8" ht="15">
      <c r="A54" s="81" t="str">
        <f t="shared" si="3"/>
        <v>БЪЛГАРСКИ ТРАНСПОРТЕН ХОЛДИНГ  АД</v>
      </c>
      <c r="B54" s="81" t="str">
        <f t="shared" si="4"/>
        <v>115090481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49</v>
      </c>
    </row>
    <row r="55" spans="1:8" ht="15">
      <c r="A55" s="81" t="str">
        <f t="shared" si="3"/>
        <v>БЪЛГАРСКИ ТРАНСПОРТЕН ХОЛДИНГ  АД</v>
      </c>
      <c r="B55" s="81" t="str">
        <f t="shared" si="4"/>
        <v>115090481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БЪЛГАРСКИ ТРАНСПОРТЕН ХОЛДИНГ  АД</v>
      </c>
      <c r="B56" s="81" t="str">
        <f t="shared" si="4"/>
        <v>115090481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55</v>
      </c>
    </row>
    <row r="57" spans="1:8" ht="15">
      <c r="A57" s="81" t="str">
        <f t="shared" si="3"/>
        <v>БЪЛГАРСКИ ТРАНСПОРТЕН ХОЛДИНГ  АД</v>
      </c>
      <c r="B57" s="81" t="str">
        <f t="shared" si="4"/>
        <v>115090481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658</v>
      </c>
    </row>
    <row r="58" spans="1:8" ht="15">
      <c r="A58" s="81" t="str">
        <f t="shared" si="3"/>
        <v>БЪЛГАРСКИ ТРАНСПОРТЕН ХОЛДИНГ  АД</v>
      </c>
      <c r="B58" s="81" t="str">
        <f t="shared" si="4"/>
        <v>115090481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БЪЛГАРСКИ ТРАНСПОРТЕН ХОЛДИНГ  АД</v>
      </c>
      <c r="B59" s="81" t="str">
        <f t="shared" si="4"/>
        <v>115090481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БЪЛГАРСКИ ТРАНСПОРТЕН ХОЛДИНГ  АД</v>
      </c>
      <c r="B60" s="81" t="str">
        <f t="shared" si="4"/>
        <v>115090481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БЪЛГАРСКИ ТРАНСПОРТЕН ХОЛДИНГ  АД</v>
      </c>
      <c r="B61" s="81" t="str">
        <f t="shared" si="4"/>
        <v>115090481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БЪЛГАРСКИ ТРАНСПОРТЕН ХОЛДИНГ  АД</v>
      </c>
      <c r="B62" s="81" t="str">
        <f t="shared" si="4"/>
        <v>115090481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БЪЛГАРСКИ ТРАНСПОРТЕН ХОЛДИНГ  АД</v>
      </c>
      <c r="B63" s="81" t="str">
        <f t="shared" si="4"/>
        <v>115090481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БЪЛГАРСКИ ТРАНСПОРТЕН ХОЛДИНГ  АД</v>
      </c>
      <c r="B64" s="81" t="str">
        <f t="shared" si="4"/>
        <v>115090481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БЪЛГАРСКИ ТРАНСПОРТЕН ХОЛДИНГ  АД</v>
      </c>
      <c r="B65" s="81" t="str">
        <f t="shared" si="4"/>
        <v>115090481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81</v>
      </c>
    </row>
    <row r="66" spans="1:8" ht="15">
      <c r="A66" s="81" t="str">
        <f t="shared" si="3"/>
        <v>БЪЛГАРСКИ ТРАНСПОРТЕН ХОЛДИНГ  АД</v>
      </c>
      <c r="B66" s="81" t="str">
        <f t="shared" si="4"/>
        <v>115090481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4960</v>
      </c>
    </row>
    <row r="67" spans="1:8" ht="15">
      <c r="A67" s="81" t="str">
        <f aca="true" t="shared" si="6" ref="A67:A98">pdeName</f>
        <v>БЪЛГАРСКИ ТРАНСПОРТЕН ХОЛДИНГ  АД</v>
      </c>
      <c r="B67" s="81" t="str">
        <f aca="true" t="shared" si="7" ref="B67:B98">pdeBulstat</f>
        <v>115090481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БЪЛГАРСКИ ТРАНСПОРТЕН ХОЛДИНГ  АД</v>
      </c>
      <c r="B68" s="81" t="str">
        <f t="shared" si="7"/>
        <v>115090481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БЪЛГАРСКИ ТРАНСПОРТЕН ХОЛДИНГ  АД</v>
      </c>
      <c r="B69" s="81" t="str">
        <f t="shared" si="7"/>
        <v>115090481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5041</v>
      </c>
    </row>
    <row r="70" spans="1:8" ht="15">
      <c r="A70" s="81" t="str">
        <f t="shared" si="6"/>
        <v>БЪЛГАРСКИ ТРАНСПОРТЕН ХОЛДИНГ  АД</v>
      </c>
      <c r="B70" s="81" t="str">
        <f t="shared" si="7"/>
        <v>115090481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85</v>
      </c>
    </row>
    <row r="71" spans="1:8" ht="15">
      <c r="A71" s="81" t="str">
        <f t="shared" si="6"/>
        <v>БЪЛГАРСКИ ТРАНСПОРТЕН ХОЛДИНГ  АД</v>
      </c>
      <c r="B71" s="81" t="str">
        <f t="shared" si="7"/>
        <v>115090481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5861</v>
      </c>
    </row>
    <row r="72" spans="1:8" ht="15">
      <c r="A72" s="81" t="str">
        <f t="shared" si="6"/>
        <v>БЪЛГАРСКИ ТРАНСПОРТЕН ХОЛДИНГ  АД</v>
      </c>
      <c r="B72" s="81" t="str">
        <f t="shared" si="7"/>
        <v>115090481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20471</v>
      </c>
    </row>
    <row r="73" spans="1:8" ht="15">
      <c r="A73" s="81" t="str">
        <f t="shared" si="6"/>
        <v>БЪЛГАРСКИ ТРАНСПОРТЕН ХОЛДИНГ  АД</v>
      </c>
      <c r="B73" s="81" t="str">
        <f t="shared" si="7"/>
        <v>115090481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329</v>
      </c>
    </row>
    <row r="74" spans="1:8" ht="15">
      <c r="A74" s="81" t="str">
        <f t="shared" si="6"/>
        <v>БЪЛГАРСКИ ТРАНСПОРТЕН ХОЛДИНГ  АД</v>
      </c>
      <c r="B74" s="81" t="str">
        <f t="shared" si="7"/>
        <v>115090481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">
      <c r="A75" s="81" t="str">
        <f t="shared" si="6"/>
        <v>БЪЛГАРСКИ ТРАНСПОРТЕН ХОЛДИНГ  АД</v>
      </c>
      <c r="B75" s="81" t="str">
        <f t="shared" si="7"/>
        <v>115090481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БЪЛГАРСКИ ТРАНСПОРТЕН ХОЛДИНГ  АД</v>
      </c>
      <c r="B76" s="81" t="str">
        <f t="shared" si="7"/>
        <v>115090481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БЪЛГАРСКИ ТРАНСПОРТЕН ХОЛДИНГ  АД</v>
      </c>
      <c r="B77" s="81" t="str">
        <f t="shared" si="7"/>
        <v>115090481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БЪЛГАРСКИ ТРАНСПОРТЕН ХОЛДИНГ  АД</v>
      </c>
      <c r="B78" s="81" t="str">
        <f t="shared" si="7"/>
        <v>115090481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БЪЛГАРСКИ ТРАНСПОРТЕН ХОЛДИНГ  АД</v>
      </c>
      <c r="B79" s="81" t="str">
        <f t="shared" si="7"/>
        <v>115090481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329</v>
      </c>
    </row>
    <row r="80" spans="1:8" ht="15">
      <c r="A80" s="81" t="str">
        <f t="shared" si="6"/>
        <v>БЪЛГАРСКИ ТРАНСПОРТЕН ХОЛДИНГ  АД</v>
      </c>
      <c r="B80" s="81" t="str">
        <f t="shared" si="7"/>
        <v>115090481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46</v>
      </c>
    </row>
    <row r="81" spans="1:8" ht="15">
      <c r="A81" s="81" t="str">
        <f t="shared" si="6"/>
        <v>БЪЛГАРСКИ ТРАНСПОРТЕН ХОЛДИНГ  АД</v>
      </c>
      <c r="B81" s="81" t="str">
        <f t="shared" si="7"/>
        <v>115090481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718</v>
      </c>
    </row>
    <row r="82" spans="1:8" ht="15">
      <c r="A82" s="81" t="str">
        <f t="shared" si="6"/>
        <v>БЪЛГАРСКИ ТРАНСПОРТЕН ХОЛДИНГ  АД</v>
      </c>
      <c r="B82" s="81" t="str">
        <f t="shared" si="7"/>
        <v>115090481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7664</v>
      </c>
    </row>
    <row r="83" spans="1:8" ht="15">
      <c r="A83" s="81" t="str">
        <f t="shared" si="6"/>
        <v>БЪЛГАРСКИ ТРАНСПОРТЕН ХОЛДИНГ  АД</v>
      </c>
      <c r="B83" s="81" t="str">
        <f t="shared" si="7"/>
        <v>115090481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853</v>
      </c>
    </row>
    <row r="84" spans="1:8" ht="15">
      <c r="A84" s="81" t="str">
        <f t="shared" si="6"/>
        <v>БЪЛГАРСКИ ТРАНСПОРТЕН ХОЛДИНГ  АД</v>
      </c>
      <c r="B84" s="81" t="str">
        <f t="shared" si="7"/>
        <v>115090481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БЪЛГАРСКИ ТРАНСПОРТЕН ХОЛДИНГ  АД</v>
      </c>
      <c r="B85" s="81" t="str">
        <f t="shared" si="7"/>
        <v>115090481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6811</v>
      </c>
    </row>
    <row r="86" spans="1:8" ht="15">
      <c r="A86" s="81" t="str">
        <f t="shared" si="6"/>
        <v>БЪЛГАРСКИ ТРАНСПОРТЕН ХОЛДИНГ  АД</v>
      </c>
      <c r="B86" s="81" t="str">
        <f t="shared" si="7"/>
        <v>115090481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8428</v>
      </c>
    </row>
    <row r="87" spans="1:8" ht="15">
      <c r="A87" s="81" t="str">
        <f t="shared" si="6"/>
        <v>БЪЛГАРСКИ ТРАНСПОРТЕН ХОЛДИНГ  АД</v>
      </c>
      <c r="B87" s="81" t="str">
        <f t="shared" si="7"/>
        <v>115090481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3985</v>
      </c>
    </row>
    <row r="88" spans="1:8" ht="15">
      <c r="A88" s="81" t="str">
        <f t="shared" si="6"/>
        <v>БЪЛГАРСКИ ТРАНСПОРТЕН ХОЛДИНГ  АД</v>
      </c>
      <c r="B88" s="81" t="str">
        <f t="shared" si="7"/>
        <v>115090481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3985</v>
      </c>
    </row>
    <row r="89" spans="1:8" ht="15">
      <c r="A89" s="81" t="str">
        <f t="shared" si="6"/>
        <v>БЪЛГАРСКИ ТРАНСПОРТЕН ХОЛДИНГ  АД</v>
      </c>
      <c r="B89" s="81" t="str">
        <f t="shared" si="7"/>
        <v>115090481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БЪЛГАРСКИ ТРАНСПОРТЕН ХОЛДИНГ  АД</v>
      </c>
      <c r="B90" s="81" t="str">
        <f t="shared" si="7"/>
        <v>115090481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БЪЛГАРСКИ ТРАНСПОРТЕН ХОЛДИНГ  АД</v>
      </c>
      <c r="B91" s="81" t="str">
        <f t="shared" si="7"/>
        <v>115090481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3261</v>
      </c>
    </row>
    <row r="92" spans="1:8" ht="15">
      <c r="A92" s="81" t="str">
        <f t="shared" si="6"/>
        <v>БЪЛГАРСКИ ТРАНСПОРТЕН ХОЛДИНГ  АД</v>
      </c>
      <c r="B92" s="81" t="str">
        <f t="shared" si="7"/>
        <v>115090481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БЪЛГАРСКИ ТРАНСПОРТЕН ХОЛДИНГ  АД</v>
      </c>
      <c r="B93" s="81" t="str">
        <f t="shared" si="7"/>
        <v>115090481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7246</v>
      </c>
    </row>
    <row r="94" spans="1:8" ht="15">
      <c r="A94" s="81" t="str">
        <f t="shared" si="6"/>
        <v>БЪЛГАРСКИ ТРАНСПОРТЕН ХОЛДИНГ  АД</v>
      </c>
      <c r="B94" s="81" t="str">
        <f t="shared" si="7"/>
        <v>115090481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16003</v>
      </c>
    </row>
    <row r="95" spans="1:8" ht="15">
      <c r="A95" s="81" t="str">
        <f t="shared" si="6"/>
        <v>БЪЛГАРСКИ ТРАНСПОРТЕН ХОЛДИНГ  АД</v>
      </c>
      <c r="B95" s="81" t="str">
        <f t="shared" si="7"/>
        <v>115090481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4029</v>
      </c>
    </row>
    <row r="96" spans="1:8" ht="15">
      <c r="A96" s="81" t="str">
        <f t="shared" si="6"/>
        <v>БЪЛГАРСКИ ТРАНСПОРТЕН ХОЛДИНГ  АД</v>
      </c>
      <c r="B96" s="81" t="str">
        <f t="shared" si="7"/>
        <v>115090481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БЪЛГАРСКИ ТРАНСПОРТЕН ХОЛДИНГ  АД</v>
      </c>
      <c r="B97" s="81" t="str">
        <f t="shared" si="7"/>
        <v>115090481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БЪЛГАРСКИ ТРАНСПОРТЕН ХОЛДИНГ  АД</v>
      </c>
      <c r="B98" s="81" t="str">
        <f t="shared" si="7"/>
        <v>115090481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БЪЛГАРСКИ ТРАНСПОРТЕН ХОЛДИНГ  АД</v>
      </c>
      <c r="B99" s="81" t="str">
        <f aca="true" t="shared" si="10" ref="B99:B125">pdeBulstat</f>
        <v>115090481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БЪЛГАРСКИ ТРАНСПОРТЕН ХОЛДИНГ  АД</v>
      </c>
      <c r="B100" s="81" t="str">
        <f t="shared" si="10"/>
        <v>115090481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БЪЛГАРСКИ ТРАНСПОРТЕН ХОЛДИНГ  АД</v>
      </c>
      <c r="B101" s="81" t="str">
        <f t="shared" si="10"/>
        <v>115090481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36</v>
      </c>
    </row>
    <row r="102" spans="1:8" ht="15">
      <c r="A102" s="81" t="str">
        <f t="shared" si="9"/>
        <v>БЪЛГАРСКИ ТРАНСПОРТЕН ХОЛДИНГ  АД</v>
      </c>
      <c r="B102" s="81" t="str">
        <f t="shared" si="10"/>
        <v>115090481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36</v>
      </c>
    </row>
    <row r="103" spans="1:8" ht="15">
      <c r="A103" s="81" t="str">
        <f t="shared" si="9"/>
        <v>БЪЛГАРСКИ ТРАНСПОРТЕН ХОЛДИНГ  АД</v>
      </c>
      <c r="B103" s="81" t="str">
        <f t="shared" si="10"/>
        <v>115090481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БЪЛГАРСКИ ТРАНСПОРТЕН ХОЛДИНГ  АД</v>
      </c>
      <c r="B104" s="81" t="str">
        <f t="shared" si="10"/>
        <v>115090481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БЪЛГАРСКИ ТРАНСПОРТЕН ХОЛДИНГ  АД</v>
      </c>
      <c r="B105" s="81" t="str">
        <f t="shared" si="10"/>
        <v>115090481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БЪЛГАРСКИ ТРАНСПОРТЕН ХОЛДИНГ  АД</v>
      </c>
      <c r="B106" s="81" t="str">
        <f t="shared" si="10"/>
        <v>115090481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БЪЛГАРСКИ ТРАНСПОРТЕН ХОЛДИНГ  АД</v>
      </c>
      <c r="B107" s="81" t="str">
        <f t="shared" si="10"/>
        <v>115090481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40</v>
      </c>
    </row>
    <row r="108" spans="1:8" ht="15">
      <c r="A108" s="81" t="str">
        <f t="shared" si="9"/>
        <v>БЪЛГАРСКИ ТРАНСПОРТЕН ХОЛДИНГ  АД</v>
      </c>
      <c r="B108" s="81" t="str">
        <f t="shared" si="10"/>
        <v>115090481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БЪЛГАРСКИ ТРАНСПОРТЕН ХОЛДИНГ  АД</v>
      </c>
      <c r="B109" s="81" t="str">
        <f t="shared" si="10"/>
        <v>115090481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БЪЛГАРСКИ ТРАНСПОРТЕН ХОЛДИНГ  АД</v>
      </c>
      <c r="B110" s="81" t="str">
        <f t="shared" si="10"/>
        <v>115090481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308</v>
      </c>
    </row>
    <row r="111" spans="1:8" ht="15">
      <c r="A111" s="81" t="str">
        <f t="shared" si="9"/>
        <v>БЪЛГАРСКИ ТРАНСПОРТЕН ХОЛДИНГ  АД</v>
      </c>
      <c r="B111" s="81" t="str">
        <f t="shared" si="10"/>
        <v>115090481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БЪЛГАРСКИ ТРАНСПОРТЕН ХОЛДИНГ  АД</v>
      </c>
      <c r="B112" s="81" t="str">
        <f t="shared" si="10"/>
        <v>115090481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БЪЛГАРСКИ ТРАНСПОРТЕН ХОЛДИНГ  АД</v>
      </c>
      <c r="B113" s="81" t="str">
        <f t="shared" si="10"/>
        <v>115090481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41</v>
      </c>
    </row>
    <row r="114" spans="1:8" ht="15">
      <c r="A114" s="81" t="str">
        <f t="shared" si="9"/>
        <v>БЪЛГАРСКИ ТРАНСПОРТЕН ХОЛДИНГ  АД</v>
      </c>
      <c r="B114" s="81" t="str">
        <f t="shared" si="10"/>
        <v>115090481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БЪЛГАРСКИ ТРАНСПОРТЕН ХОЛДИНГ  АД</v>
      </c>
      <c r="B115" s="81" t="str">
        <f t="shared" si="10"/>
        <v>115090481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127</v>
      </c>
    </row>
    <row r="116" spans="1:8" ht="15">
      <c r="A116" s="81" t="str">
        <f t="shared" si="9"/>
        <v>БЪЛГАРСКИ ТРАНСПОРТЕН ХОЛДИНГ  АД</v>
      </c>
      <c r="B116" s="81" t="str">
        <f t="shared" si="10"/>
        <v>115090481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</v>
      </c>
    </row>
    <row r="117" spans="1:8" ht="15">
      <c r="A117" s="81" t="str">
        <f t="shared" si="9"/>
        <v>БЪЛГАРСКИ ТРАНСПОРТЕН ХОЛДИНГ  АД</v>
      </c>
      <c r="B117" s="81" t="str">
        <f t="shared" si="10"/>
        <v>115090481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107</v>
      </c>
    </row>
    <row r="118" spans="1:8" ht="15">
      <c r="A118" s="81" t="str">
        <f t="shared" si="9"/>
        <v>БЪЛГАРСКИ ТРАНСПОРТЕН ХОЛДИНГ  АД</v>
      </c>
      <c r="B118" s="81" t="str">
        <f t="shared" si="10"/>
        <v>115090481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91</v>
      </c>
    </row>
    <row r="119" spans="1:8" ht="15">
      <c r="A119" s="81" t="str">
        <f t="shared" si="9"/>
        <v>БЪЛГАРСКИ ТРАНСПОРТЕН ХОЛДИНГ  АД</v>
      </c>
      <c r="B119" s="81" t="str">
        <f t="shared" si="10"/>
        <v>115090481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БЪЛГАРСКИ ТРАНСПОРТЕН ХОЛДИНГ  АД</v>
      </c>
      <c r="B120" s="81" t="str">
        <f t="shared" si="10"/>
        <v>115090481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399</v>
      </c>
    </row>
    <row r="121" spans="1:8" ht="15">
      <c r="A121" s="81" t="str">
        <f t="shared" si="9"/>
        <v>БЪЛГАРСКИ ТРАНСПОРТЕН ХОЛДИНГ  АД</v>
      </c>
      <c r="B121" s="81" t="str">
        <f t="shared" si="10"/>
        <v>115090481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БЪЛГАРСКИ ТРАНСПОРТЕН ХОЛДИНГ  АД</v>
      </c>
      <c r="B122" s="81" t="str">
        <f t="shared" si="10"/>
        <v>115090481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БЪЛГАРСКИ ТРАНСПОРТЕН ХОЛДИНГ  АД</v>
      </c>
      <c r="B123" s="81" t="str">
        <f t="shared" si="10"/>
        <v>115090481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БЪЛГАРСКИ ТРАНСПОРТЕН ХОЛДИНГ  АД</v>
      </c>
      <c r="B124" s="81" t="str">
        <f t="shared" si="10"/>
        <v>115090481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399</v>
      </c>
    </row>
    <row r="125" spans="1:8" ht="15">
      <c r="A125" s="81" t="str">
        <f t="shared" si="9"/>
        <v>БЪЛГАРСКИ ТРАНСПОРТЕН ХОЛДИНГ  АД</v>
      </c>
      <c r="B125" s="81" t="str">
        <f t="shared" si="10"/>
        <v>115090481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20471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БЪЛГАРСКИ ТРАНСПОРТЕН ХОЛДИНГ  АД</v>
      </c>
      <c r="B127" s="81" t="str">
        <f aca="true" t="shared" si="13" ref="B127:B158">pdeBulstat</f>
        <v>115090481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894</v>
      </c>
    </row>
    <row r="128" spans="1:8" ht="15">
      <c r="A128" s="81" t="str">
        <f t="shared" si="12"/>
        <v>БЪЛГАРСКИ ТРАНСПОРТЕН ХОЛДИНГ  АД</v>
      </c>
      <c r="B128" s="81" t="str">
        <f t="shared" si="13"/>
        <v>115090481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1470</v>
      </c>
    </row>
    <row r="129" spans="1:8" ht="15">
      <c r="A129" s="81" t="str">
        <f t="shared" si="12"/>
        <v>БЪЛГАРСКИ ТРАНСПОРТЕН ХОЛДИНГ  АД</v>
      </c>
      <c r="B129" s="81" t="str">
        <f t="shared" si="13"/>
        <v>115090481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377</v>
      </c>
    </row>
    <row r="130" spans="1:8" ht="15">
      <c r="A130" s="81" t="str">
        <f t="shared" si="12"/>
        <v>БЪЛГАРСКИ ТРАНСПОРТЕН ХОЛДИНГ  АД</v>
      </c>
      <c r="B130" s="81" t="str">
        <f t="shared" si="13"/>
        <v>115090481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1177</v>
      </c>
    </row>
    <row r="131" spans="1:8" ht="15">
      <c r="A131" s="81" t="str">
        <f t="shared" si="12"/>
        <v>БЪЛГАРСКИ ТРАНСПОРТЕН ХОЛДИНГ  АД</v>
      </c>
      <c r="B131" s="81" t="str">
        <f t="shared" si="13"/>
        <v>115090481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168</v>
      </c>
    </row>
    <row r="132" spans="1:8" ht="15">
      <c r="A132" s="81" t="str">
        <f t="shared" si="12"/>
        <v>БЪЛГАРСКИ ТРАНСПОРТЕН ХОЛДИНГ  АД</v>
      </c>
      <c r="B132" s="81" t="str">
        <f t="shared" si="13"/>
        <v>115090481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БЪЛГАРСКИ ТРАНСПОРТЕН ХОЛДИНГ  АД</v>
      </c>
      <c r="B133" s="81" t="str">
        <f t="shared" si="13"/>
        <v>115090481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БЪЛГАРСКИ ТРАНСПОРТЕН ХОЛДИНГ  АД</v>
      </c>
      <c r="B134" s="81" t="str">
        <f t="shared" si="13"/>
        <v>115090481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128</v>
      </c>
    </row>
    <row r="135" spans="1:8" ht="15">
      <c r="A135" s="81" t="str">
        <f t="shared" si="12"/>
        <v>БЪЛГАРСКИ ТРАНСПОРТЕН ХОЛДИНГ  АД</v>
      </c>
      <c r="B135" s="81" t="str">
        <f t="shared" si="13"/>
        <v>115090481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БЪЛГАРСКИ ТРАНСПОРТЕН ХОЛДИНГ  АД</v>
      </c>
      <c r="B136" s="81" t="str">
        <f t="shared" si="13"/>
        <v>115090481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БЪЛГАРСКИ ТРАНСПОРТЕН ХОЛДИНГ  АД</v>
      </c>
      <c r="B137" s="81" t="str">
        <f t="shared" si="13"/>
        <v>115090481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4214</v>
      </c>
    </row>
    <row r="138" spans="1:8" ht="15">
      <c r="A138" s="81" t="str">
        <f t="shared" si="12"/>
        <v>БЪЛГАРСКИ ТРАНСПОРТЕН ХОЛДИНГ  АД</v>
      </c>
      <c r="B138" s="81" t="str">
        <f t="shared" si="13"/>
        <v>115090481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БЪЛГАРСКИ ТРАНСПОРТЕН ХОЛДИНГ  АД</v>
      </c>
      <c r="B139" s="81" t="str">
        <f t="shared" si="13"/>
        <v>115090481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БЪЛГАРСКИ ТРАНСПОРТЕН ХОЛДИНГ  АД</v>
      </c>
      <c r="B140" s="81" t="str">
        <f t="shared" si="13"/>
        <v>115090481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БЪЛГАРСКИ ТРАНСПОРТЕН ХОЛДИНГ  АД</v>
      </c>
      <c r="B141" s="81" t="str">
        <f t="shared" si="13"/>
        <v>115090481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</v>
      </c>
    </row>
    <row r="142" spans="1:8" ht="15">
      <c r="A142" s="81" t="str">
        <f t="shared" si="12"/>
        <v>БЪЛГАРСКИ ТРАНСПОРТЕН ХОЛДИНГ  АД</v>
      </c>
      <c r="B142" s="81" t="str">
        <f t="shared" si="13"/>
        <v>115090481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</v>
      </c>
    </row>
    <row r="143" spans="1:8" ht="15">
      <c r="A143" s="81" t="str">
        <f t="shared" si="12"/>
        <v>БЪЛГАРСКИ ТРАНСПОРТЕН ХОЛДИНГ  АД</v>
      </c>
      <c r="B143" s="81" t="str">
        <f t="shared" si="13"/>
        <v>115090481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4218</v>
      </c>
    </row>
    <row r="144" spans="1:8" ht="15">
      <c r="A144" s="81" t="str">
        <f t="shared" si="12"/>
        <v>БЪЛГАРСКИ ТРАНСПОРТЕН ХОЛДИНГ  АД</v>
      </c>
      <c r="B144" s="81" t="str">
        <f t="shared" si="13"/>
        <v>115090481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3617</v>
      </c>
    </row>
    <row r="145" spans="1:8" ht="15">
      <c r="A145" s="81" t="str">
        <f t="shared" si="12"/>
        <v>БЪЛГАРСКИ ТРАНСПОРТЕН ХОЛДИНГ  АД</v>
      </c>
      <c r="B145" s="81" t="str">
        <f t="shared" si="13"/>
        <v>115090481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БЪЛГАРСКИ ТРАНСПОРТЕН ХОЛДИНГ  АД</v>
      </c>
      <c r="B146" s="81" t="str">
        <f t="shared" si="13"/>
        <v>115090481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БЪЛГАРСКИ ТРАНСПОРТЕН ХОЛДИНГ  АД</v>
      </c>
      <c r="B147" s="81" t="str">
        <f t="shared" si="13"/>
        <v>115090481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4218</v>
      </c>
    </row>
    <row r="148" spans="1:8" ht="15">
      <c r="A148" s="81" t="str">
        <f t="shared" si="12"/>
        <v>БЪЛГАРСКИ ТРАНСПОРТЕН ХОЛДИНГ  АД</v>
      </c>
      <c r="B148" s="81" t="str">
        <f t="shared" si="13"/>
        <v>115090481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3617</v>
      </c>
    </row>
    <row r="149" spans="1:8" ht="15">
      <c r="A149" s="81" t="str">
        <f t="shared" si="12"/>
        <v>БЪЛГАРСКИ ТРАНСПОРТЕН ХОЛДИНГ  АД</v>
      </c>
      <c r="B149" s="81" t="str">
        <f t="shared" si="13"/>
        <v>115090481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БЪЛГАРСКИ ТРАНСПОРТЕН ХОЛДИНГ  АД</v>
      </c>
      <c r="B150" s="81" t="str">
        <f t="shared" si="13"/>
        <v>115090481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БЪЛГАРСКИ ТРАНСПОРТЕН ХОЛДИНГ  АД</v>
      </c>
      <c r="B151" s="81" t="str">
        <f t="shared" si="13"/>
        <v>115090481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БЪЛГАРСКИ ТРАНСПОРТЕН ХОЛДИНГ  АД</v>
      </c>
      <c r="B152" s="81" t="str">
        <f t="shared" si="13"/>
        <v>115090481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БЪЛГАРСКИ ТРАНСПОРТЕН ХОЛДИНГ  АД</v>
      </c>
      <c r="B153" s="81" t="str">
        <f t="shared" si="13"/>
        <v>115090481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3617</v>
      </c>
    </row>
    <row r="154" spans="1:8" ht="15">
      <c r="A154" s="81" t="str">
        <f t="shared" si="12"/>
        <v>БЪЛГАРСКИ ТРАНСПОРТЕН ХОЛДИНГ  АД</v>
      </c>
      <c r="B154" s="81" t="str">
        <f t="shared" si="13"/>
        <v>115090481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356</v>
      </c>
    </row>
    <row r="155" spans="1:8" ht="15">
      <c r="A155" s="81" t="str">
        <f t="shared" si="12"/>
        <v>БЪЛГАРСКИ ТРАНСПОРТЕН ХОЛДИНГ  АД</v>
      </c>
      <c r="B155" s="81" t="str">
        <f t="shared" si="13"/>
        <v>115090481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3261</v>
      </c>
    </row>
    <row r="156" spans="1:8" ht="15">
      <c r="A156" s="81" t="str">
        <f t="shared" si="12"/>
        <v>БЪЛГАРСКИ ТРАНСПОРТЕН ХОЛДИНГ  АД</v>
      </c>
      <c r="B156" s="81" t="str">
        <f t="shared" si="13"/>
        <v>115090481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7835</v>
      </c>
    </row>
    <row r="157" spans="1:8" ht="15">
      <c r="A157" s="81" t="str">
        <f t="shared" si="12"/>
        <v>БЪЛГАРСКИ ТРАНСПОРТЕН ХОЛДИНГ  АД</v>
      </c>
      <c r="B157" s="81" t="str">
        <f t="shared" si="13"/>
        <v>115090481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БЪЛГАРСКИ ТРАНСПОРТЕН ХОЛДИНГ  АД</v>
      </c>
      <c r="B158" s="81" t="str">
        <f t="shared" si="13"/>
        <v>115090481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16</v>
      </c>
    </row>
    <row r="159" spans="1:8" ht="15">
      <c r="A159" s="81" t="str">
        <f aca="true" t="shared" si="15" ref="A159:A179">pdeName</f>
        <v>БЪЛГАРСКИ ТРАНСПОРТЕН ХОЛДИНГ  АД</v>
      </c>
      <c r="B159" s="81" t="str">
        <f aca="true" t="shared" si="16" ref="B159:B179">pdeBulstat</f>
        <v>115090481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768</v>
      </c>
    </row>
    <row r="160" spans="1:8" ht="15">
      <c r="A160" s="81" t="str">
        <f t="shared" si="15"/>
        <v>БЪЛГАРСКИ ТРАНСПОРТЕН ХОЛДИНГ  АД</v>
      </c>
      <c r="B160" s="81" t="str">
        <f t="shared" si="16"/>
        <v>115090481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4073</v>
      </c>
    </row>
    <row r="161" spans="1:8" ht="15">
      <c r="A161" s="81" t="str">
        <f t="shared" si="15"/>
        <v>БЪЛГАРСКИ ТРАНСПОРТЕН ХОЛДИНГ  АД</v>
      </c>
      <c r="B161" s="81" t="str">
        <f t="shared" si="16"/>
        <v>115090481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4857</v>
      </c>
    </row>
    <row r="162" spans="1:8" ht="15">
      <c r="A162" s="81" t="str">
        <f t="shared" si="15"/>
        <v>БЪЛГАРСКИ ТРАНСПОРТЕН ХОЛДИНГ  АД</v>
      </c>
      <c r="B162" s="81" t="str">
        <f t="shared" si="16"/>
        <v>115090481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42</v>
      </c>
    </row>
    <row r="163" spans="1:8" ht="15">
      <c r="A163" s="81" t="str">
        <f t="shared" si="15"/>
        <v>БЪЛГАРСКИ ТРАНСПОРТЕН ХОЛДИНГ  АД</v>
      </c>
      <c r="B163" s="81" t="str">
        <f t="shared" si="16"/>
        <v>115090481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42</v>
      </c>
    </row>
    <row r="164" spans="1:8" ht="15">
      <c r="A164" s="81" t="str">
        <f t="shared" si="15"/>
        <v>БЪЛГАРСКИ ТРАНСПОРТЕН ХОЛДИНГ  АД</v>
      </c>
      <c r="B164" s="81" t="str">
        <f t="shared" si="16"/>
        <v>115090481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">
      <c r="A165" s="81" t="str">
        <f t="shared" si="15"/>
        <v>БЪЛГАРСКИ ТРАНСПОРТЕН ХОЛДИНГ  АД</v>
      </c>
      <c r="B165" s="81" t="str">
        <f t="shared" si="16"/>
        <v>115090481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БЪЛГАРСКИ ТРАНСПОРТЕН ХОЛДИНГ  АД</v>
      </c>
      <c r="B166" s="81" t="str">
        <f t="shared" si="16"/>
        <v>115090481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2932</v>
      </c>
    </row>
    <row r="167" spans="1:8" ht="15">
      <c r="A167" s="81" t="str">
        <f t="shared" si="15"/>
        <v>БЪЛГАРСКИ ТРАНСПОРТЕН ХОЛДИНГ  АД</v>
      </c>
      <c r="B167" s="81" t="str">
        <f t="shared" si="16"/>
        <v>115090481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БЪЛГАРСКИ ТРАНСПОРТЕН ХОЛДИНГ  АД</v>
      </c>
      <c r="B168" s="81" t="str">
        <f t="shared" si="16"/>
        <v>115090481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БЪЛГАРСКИ ТРАНСПОРТЕН ХОЛДИНГ  АД</v>
      </c>
      <c r="B169" s="81" t="str">
        <f t="shared" si="16"/>
        <v>115090481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2936</v>
      </c>
    </row>
    <row r="170" spans="1:8" ht="15">
      <c r="A170" s="81" t="str">
        <f t="shared" si="15"/>
        <v>БЪЛГАРСКИ ТРАНСПОРТЕН ХОЛДИНГ  АД</v>
      </c>
      <c r="B170" s="81" t="str">
        <f t="shared" si="16"/>
        <v>115090481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7835</v>
      </c>
    </row>
    <row r="171" spans="1:8" ht="15">
      <c r="A171" s="81" t="str">
        <f t="shared" si="15"/>
        <v>БЪЛГАРСКИ ТРАНСПОРТЕН ХОЛДИНГ  АД</v>
      </c>
      <c r="B171" s="81" t="str">
        <f t="shared" si="16"/>
        <v>115090481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БЪЛГАРСКИ ТРАНСПОРТЕН ХОЛДИНГ  АД</v>
      </c>
      <c r="B172" s="81" t="str">
        <f t="shared" si="16"/>
        <v>115090481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БЪЛГАРСКИ ТРАНСПОРТЕН ХОЛДИНГ  АД</v>
      </c>
      <c r="B173" s="81" t="str">
        <f t="shared" si="16"/>
        <v>115090481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БЪЛГАРСКИ ТРАНСПОРТЕН ХОЛДИНГ  АД</v>
      </c>
      <c r="B174" s="81" t="str">
        <f t="shared" si="16"/>
        <v>115090481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7835</v>
      </c>
    </row>
    <row r="175" spans="1:8" ht="15">
      <c r="A175" s="81" t="str">
        <f t="shared" si="15"/>
        <v>БЪЛГАРСКИ ТРАНСПОРТЕН ХОЛДИНГ  АД</v>
      </c>
      <c r="B175" s="81" t="str">
        <f t="shared" si="16"/>
        <v>115090481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БЪЛГАРСКИ ТРАНСПОРТЕН ХОЛДИНГ  АД</v>
      </c>
      <c r="B176" s="81" t="str">
        <f t="shared" si="16"/>
        <v>115090481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БЪЛГАРСКИ ТРАНСПОРТЕН ХОЛДИНГ  АД</v>
      </c>
      <c r="B177" s="81" t="str">
        <f t="shared" si="16"/>
        <v>115090481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БЪЛГАРСКИ ТРАНСПОРТЕН ХОЛДИНГ  АД</v>
      </c>
      <c r="B178" s="81" t="str">
        <f t="shared" si="16"/>
        <v>115090481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БЪЛГАРСКИ ТРАНСПОРТЕН ХОЛДИНГ  АД</v>
      </c>
      <c r="B179" s="81" t="str">
        <f t="shared" si="16"/>
        <v>115090481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7835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БЪЛГАРСКИ ТРАНСПОРТЕН ХОЛДИНГ  АД</v>
      </c>
      <c r="B181" s="81" t="str">
        <f aca="true" t="shared" si="19" ref="B181:B216">pdeBulstat</f>
        <v>115090481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6381</v>
      </c>
    </row>
    <row r="182" spans="1:8" ht="15">
      <c r="A182" s="81" t="str">
        <f t="shared" si="18"/>
        <v>БЪЛГАРСКИ ТРАНСПОРТЕН ХОЛДИНГ  АД</v>
      </c>
      <c r="B182" s="81" t="str">
        <f t="shared" si="19"/>
        <v>115090481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-4826</v>
      </c>
    </row>
    <row r="183" spans="1:8" ht="15">
      <c r="A183" s="81" t="str">
        <f t="shared" si="18"/>
        <v>БЪЛГАРСКИ ТРАНСПОРТЕН ХОЛДИНГ  АД</v>
      </c>
      <c r="B183" s="81" t="str">
        <f t="shared" si="19"/>
        <v>115090481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БЪЛГАРСКИ ТРАНСПОРТЕН ХОЛДИНГ  АД</v>
      </c>
      <c r="B184" s="81" t="str">
        <f t="shared" si="19"/>
        <v>115090481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-1555</v>
      </c>
    </row>
    <row r="185" spans="1:8" ht="15">
      <c r="A185" s="81" t="str">
        <f t="shared" si="18"/>
        <v>БЪЛГАРСКИ ТРАНСПОРТЕН ХОЛДИНГ  АД</v>
      </c>
      <c r="B185" s="81" t="str">
        <f t="shared" si="19"/>
        <v>115090481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БЪЛГАРСКИ ТРАНСПОРТЕН ХОЛДИНГ  АД</v>
      </c>
      <c r="B186" s="81" t="str">
        <f t="shared" si="19"/>
        <v>115090481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-89</v>
      </c>
    </row>
    <row r="187" spans="1:8" ht="15">
      <c r="A187" s="81" t="str">
        <f t="shared" si="18"/>
        <v>БЪЛГАРСКИ ТРАНСПОРТЕН ХОЛДИНГ  АД</v>
      </c>
      <c r="B187" s="81" t="str">
        <f t="shared" si="19"/>
        <v>115090481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БЪЛГАРСКИ ТРАНСПОРТЕН ХОЛДИНГ  АД</v>
      </c>
      <c r="B188" s="81" t="str">
        <f t="shared" si="19"/>
        <v>115090481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</v>
      </c>
    </row>
    <row r="189" spans="1:8" ht="15">
      <c r="A189" s="81" t="str">
        <f t="shared" si="18"/>
        <v>БЪЛГАРСКИ ТРАНСПОРТЕН ХОЛДИНГ  АД</v>
      </c>
      <c r="B189" s="81" t="str">
        <f t="shared" si="19"/>
        <v>115090481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БЪЛГАРСКИ ТРАНСПОРТЕН ХОЛДИНГ  АД</v>
      </c>
      <c r="B190" s="81" t="str">
        <f t="shared" si="19"/>
        <v>115090481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-183</v>
      </c>
    </row>
    <row r="191" spans="1:8" ht="15">
      <c r="A191" s="81" t="str">
        <f t="shared" si="18"/>
        <v>БЪЛГАРСКИ ТРАНСПОРТЕН ХОЛДИНГ  АД</v>
      </c>
      <c r="B191" s="81" t="str">
        <f t="shared" si="19"/>
        <v>115090481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-274</v>
      </c>
    </row>
    <row r="192" spans="1:8" ht="15">
      <c r="A192" s="81" t="str">
        <f t="shared" si="18"/>
        <v>БЪЛГАРСКИ ТРАНСПОРТЕН ХОЛДИНГ  АД</v>
      </c>
      <c r="B192" s="81" t="str">
        <f t="shared" si="19"/>
        <v>115090481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-2724</v>
      </c>
    </row>
    <row r="193" spans="1:8" ht="15">
      <c r="A193" s="81" t="str">
        <f t="shared" si="18"/>
        <v>БЪЛГАРСКИ ТРАНСПОРТЕН ХОЛДИНГ  АД</v>
      </c>
      <c r="B193" s="81" t="str">
        <f t="shared" si="19"/>
        <v>115090481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2969</v>
      </c>
    </row>
    <row r="194" spans="1:8" ht="15">
      <c r="A194" s="81" t="str">
        <f t="shared" si="18"/>
        <v>БЪЛГАРСКИ ТРАНСПОРТЕН ХОЛДИНГ  АД</v>
      </c>
      <c r="B194" s="81" t="str">
        <f t="shared" si="19"/>
        <v>115090481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БЪЛГАРСКИ ТРАНСПОРТЕН ХОЛДИНГ  АД</v>
      </c>
      <c r="B195" s="81" t="str">
        <f t="shared" si="19"/>
        <v>115090481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БЪЛГАРСКИ ТРАНСПОРТЕН ХОЛДИНГ  АД</v>
      </c>
      <c r="B196" s="81" t="str">
        <f t="shared" si="19"/>
        <v>115090481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БЪЛГАРСКИ ТРАНСПОРТЕН ХОЛДИНГ  АД</v>
      </c>
      <c r="B197" s="81" t="str">
        <f t="shared" si="19"/>
        <v>115090481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БЪЛГАРСКИ ТРАНСПОРТЕН ХОЛДИНГ  АД</v>
      </c>
      <c r="B198" s="81" t="str">
        <f t="shared" si="19"/>
        <v>115090481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БЪЛГАРСКИ ТРАНСПОРТЕН ХОЛДИНГ  АД</v>
      </c>
      <c r="B199" s="81" t="str">
        <f t="shared" si="19"/>
        <v>115090481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БЪЛГАРСКИ ТРАНСПОРТЕН ХОЛДИНГ  АД</v>
      </c>
      <c r="B200" s="81" t="str">
        <f t="shared" si="19"/>
        <v>115090481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БЪЛГАРСКИ ТРАНСПОРТЕН ХОЛДИНГ  АД</v>
      </c>
      <c r="B201" s="81" t="str">
        <f t="shared" si="19"/>
        <v>115090481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БЪЛГАРСКИ ТРАНСПОРТЕН ХОЛДИНГ  АД</v>
      </c>
      <c r="B202" s="81" t="str">
        <f t="shared" si="19"/>
        <v>115090481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245</v>
      </c>
    </row>
    <row r="203" spans="1:8" ht="15">
      <c r="A203" s="81" t="str">
        <f t="shared" si="18"/>
        <v>БЪЛГАРСКИ ТРАНСПОРТЕН ХОЛДИНГ  АД</v>
      </c>
      <c r="B203" s="81" t="str">
        <f t="shared" si="19"/>
        <v>115090481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БЪЛГАРСКИ ТРАНСПОРТЕН ХОЛДИНГ  АД</v>
      </c>
      <c r="B204" s="81" t="str">
        <f t="shared" si="19"/>
        <v>115090481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БЪЛГАРСКИ ТРАНСПОРТЕН ХОЛДИНГ  АД</v>
      </c>
      <c r="B205" s="81" t="str">
        <f t="shared" si="19"/>
        <v>115090481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643</v>
      </c>
    </row>
    <row r="206" spans="1:8" ht="15">
      <c r="A206" s="81" t="str">
        <f t="shared" si="18"/>
        <v>БЪЛГАРСКИ ТРАНСПОРТЕН ХОЛДИНГ  АД</v>
      </c>
      <c r="B206" s="81" t="str">
        <f t="shared" si="19"/>
        <v>115090481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-364</v>
      </c>
    </row>
    <row r="207" spans="1:8" ht="15">
      <c r="A207" s="81" t="str">
        <f t="shared" si="18"/>
        <v>БЪЛГАРСКИ ТРАНСПОРТЕН ХОЛДИНГ  АД</v>
      </c>
      <c r="B207" s="81" t="str">
        <f t="shared" si="19"/>
        <v>115090481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БЪЛГАРСКИ ТРАНСПОРТЕН ХОЛДИНГ  АД</v>
      </c>
      <c r="B208" s="81" t="str">
        <f t="shared" si="19"/>
        <v>115090481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БЪЛГАРСКИ ТРАНСПОРТЕН ХОЛДИНГ  АД</v>
      </c>
      <c r="B209" s="81" t="str">
        <f t="shared" si="19"/>
        <v>115090481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БЪЛГАРСКИ ТРАНСПОРТЕН ХОЛДИНГ  АД</v>
      </c>
      <c r="B210" s="81" t="str">
        <f t="shared" si="19"/>
        <v>115090481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</v>
      </c>
    </row>
    <row r="211" spans="1:8" ht="15">
      <c r="A211" s="81" t="str">
        <f t="shared" si="18"/>
        <v>БЪЛГАРСКИ ТРАНСПОРТЕН ХОЛДИНГ  АД</v>
      </c>
      <c r="B211" s="81" t="str">
        <f t="shared" si="19"/>
        <v>115090481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283</v>
      </c>
    </row>
    <row r="212" spans="1:8" ht="15">
      <c r="A212" s="81" t="str">
        <f t="shared" si="18"/>
        <v>БЪЛГАРСКИ ТРАНСПОРТЕН ХОЛДИНГ  АД</v>
      </c>
      <c r="B212" s="81" t="str">
        <f t="shared" si="19"/>
        <v>115090481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254</v>
      </c>
    </row>
    <row r="213" spans="1:8" ht="15">
      <c r="A213" s="81" t="str">
        <f t="shared" si="18"/>
        <v>БЪЛГАРСКИ ТРАНСПОРТЕН ХОЛДИНГ  АД</v>
      </c>
      <c r="B213" s="81" t="str">
        <f t="shared" si="19"/>
        <v>115090481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4787</v>
      </c>
    </row>
    <row r="214" spans="1:8" ht="15">
      <c r="A214" s="81" t="str">
        <f t="shared" si="18"/>
        <v>БЪЛГАРСКИ ТРАНСПОРТЕН ХОЛДИНГ  АД</v>
      </c>
      <c r="B214" s="81" t="str">
        <f t="shared" si="19"/>
        <v>115090481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5041</v>
      </c>
    </row>
    <row r="215" spans="1:8" ht="15">
      <c r="A215" s="81" t="str">
        <f t="shared" si="18"/>
        <v>БЪЛГАРСКИ ТРАНСПОРТЕН ХОЛДИНГ  АД</v>
      </c>
      <c r="B215" s="81" t="str">
        <f t="shared" si="19"/>
        <v>115090481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5041</v>
      </c>
    </row>
    <row r="216" spans="1:8" ht="15">
      <c r="A216" s="81" t="str">
        <f t="shared" si="18"/>
        <v>БЪЛГАРСКИ ТРАНСПОРТЕН ХОЛДИНГ  АД</v>
      </c>
      <c r="B216" s="81" t="str">
        <f t="shared" si="19"/>
        <v>115090481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БЪЛГАРСКИ ТРАНСПОРТЕН ХОЛДИНГ  АД</v>
      </c>
      <c r="B218" s="81" t="str">
        <f aca="true" t="shared" si="22" ref="B218:B281">pdeBulstat</f>
        <v>115090481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329</v>
      </c>
    </row>
    <row r="219" spans="1:8" ht="15">
      <c r="A219" s="81" t="str">
        <f t="shared" si="21"/>
        <v>БЪЛГАРСКИ ТРАНСПОРТЕН ХОЛДИНГ  АД</v>
      </c>
      <c r="B219" s="81" t="str">
        <f t="shared" si="22"/>
        <v>115090481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БЪЛГАРСКИ ТРАНСПОРТЕН ХОЛДИНГ  АД</v>
      </c>
      <c r="B220" s="81" t="str">
        <f t="shared" si="22"/>
        <v>115090481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БЪЛГАРСКИ ТРАНСПОРТЕН ХОЛДИНГ  АД</v>
      </c>
      <c r="B221" s="81" t="str">
        <f t="shared" si="22"/>
        <v>115090481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БЪЛГАРСКИ ТРАНСПОРТЕН ХОЛДИНГ  АД</v>
      </c>
      <c r="B222" s="81" t="str">
        <f t="shared" si="22"/>
        <v>115090481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329</v>
      </c>
    </row>
    <row r="223" spans="1:8" ht="15">
      <c r="A223" s="81" t="str">
        <f t="shared" si="21"/>
        <v>БЪЛГАРСКИ ТРАНСПОРТЕН ХОЛДИНГ  АД</v>
      </c>
      <c r="B223" s="81" t="str">
        <f t="shared" si="22"/>
        <v>115090481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БЪЛГАРСКИ ТРАНСПОРТЕН ХОЛДИНГ  АД</v>
      </c>
      <c r="B224" s="81" t="str">
        <f t="shared" si="22"/>
        <v>115090481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БЪЛГАРСКИ ТРАНСПОРТЕН ХОЛДИНГ  АД</v>
      </c>
      <c r="B225" s="81" t="str">
        <f t="shared" si="22"/>
        <v>115090481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БЪЛГАРСКИ ТРАНСПОРТЕН ХОЛДИНГ  АД</v>
      </c>
      <c r="B226" s="81" t="str">
        <f t="shared" si="22"/>
        <v>115090481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БЪЛГАРСКИ ТРАНСПОРТЕН ХОЛДИНГ  АД</v>
      </c>
      <c r="B227" s="81" t="str">
        <f t="shared" si="22"/>
        <v>115090481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БЪЛГАРСКИ ТРАНСПОРТЕН ХОЛДИНГ  АД</v>
      </c>
      <c r="B228" s="81" t="str">
        <f t="shared" si="22"/>
        <v>115090481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БЪЛГАРСКИ ТРАНСПОРТЕН ХОЛДИНГ  АД</v>
      </c>
      <c r="B229" s="81" t="str">
        <f t="shared" si="22"/>
        <v>115090481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БЪЛГАРСКИ ТРАНСПОРТЕН ХОЛДИНГ  АД</v>
      </c>
      <c r="B230" s="81" t="str">
        <f t="shared" si="22"/>
        <v>115090481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БЪЛГАРСКИ ТРАНСПОРТЕН ХОЛДИНГ  АД</v>
      </c>
      <c r="B231" s="81" t="str">
        <f t="shared" si="22"/>
        <v>115090481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БЪЛГАРСКИ ТРАНСПОРТЕН ХОЛДИНГ  АД</v>
      </c>
      <c r="B232" s="81" t="str">
        <f t="shared" si="22"/>
        <v>115090481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БЪЛГАРСКИ ТРАНСПОРТЕН ХОЛДИНГ  АД</v>
      </c>
      <c r="B233" s="81" t="str">
        <f t="shared" si="22"/>
        <v>115090481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БЪЛГАРСКИ ТРАНСПОРТЕН ХОЛДИНГ  АД</v>
      </c>
      <c r="B234" s="81" t="str">
        <f t="shared" si="22"/>
        <v>115090481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БЪЛГАРСКИ ТРАНСПОРТЕН ХОЛДИНГ  АД</v>
      </c>
      <c r="B235" s="81" t="str">
        <f t="shared" si="22"/>
        <v>115090481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БЪЛГАРСКИ ТРАНСПОРТЕН ХОЛДИНГ  АД</v>
      </c>
      <c r="B236" s="81" t="str">
        <f t="shared" si="22"/>
        <v>115090481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329</v>
      </c>
    </row>
    <row r="237" spans="1:8" ht="15">
      <c r="A237" s="81" t="str">
        <f t="shared" si="21"/>
        <v>БЪЛГАРСКИ ТРАНСПОРТЕН ХОЛДИНГ  АД</v>
      </c>
      <c r="B237" s="81" t="str">
        <f t="shared" si="22"/>
        <v>115090481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БЪЛГАРСКИ ТРАНСПОРТЕН ХОЛДИНГ  АД</v>
      </c>
      <c r="B238" s="81" t="str">
        <f t="shared" si="22"/>
        <v>115090481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БЪЛГАРСКИ ТРАНСПОРТЕН ХОЛДИНГ  АД</v>
      </c>
      <c r="B239" s="81" t="str">
        <f t="shared" si="22"/>
        <v>115090481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329</v>
      </c>
    </row>
    <row r="240" spans="1:8" ht="15">
      <c r="A240" s="81" t="str">
        <f t="shared" si="21"/>
        <v>БЪЛГАРСКИ ТРАНСПОРТЕН ХОЛДИНГ  АД</v>
      </c>
      <c r="B240" s="81" t="str">
        <f t="shared" si="22"/>
        <v>115090481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52</v>
      </c>
    </row>
    <row r="241" spans="1:8" ht="15">
      <c r="A241" s="81" t="str">
        <f t="shared" si="21"/>
        <v>БЪЛГАРСКИ ТРАНСПОРТЕН ХОЛДИНГ  АД</v>
      </c>
      <c r="B241" s="81" t="str">
        <f t="shared" si="22"/>
        <v>115090481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БЪЛГАРСКИ ТРАНСПОРТЕН ХОЛДИНГ  АД</v>
      </c>
      <c r="B242" s="81" t="str">
        <f t="shared" si="22"/>
        <v>115090481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БЪЛГАРСКИ ТРАНСПОРТЕН ХОЛДИНГ  АД</v>
      </c>
      <c r="B243" s="81" t="str">
        <f t="shared" si="22"/>
        <v>115090481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БЪЛГАРСКИ ТРАНСПОРТЕН ХОЛДИНГ  АД</v>
      </c>
      <c r="B244" s="81" t="str">
        <f t="shared" si="22"/>
        <v>115090481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52</v>
      </c>
    </row>
    <row r="245" spans="1:8" ht="15">
      <c r="A245" s="81" t="str">
        <f t="shared" si="21"/>
        <v>БЪЛГАРСКИ ТРАНСПОРТЕН ХОЛДИНГ  АД</v>
      </c>
      <c r="B245" s="81" t="str">
        <f t="shared" si="22"/>
        <v>115090481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БЪЛГАРСКИ ТРАНСПОРТЕН ХОЛДИНГ  АД</v>
      </c>
      <c r="B246" s="81" t="str">
        <f t="shared" si="22"/>
        <v>115090481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БЪЛГАРСКИ ТРАНСПОРТЕН ХОЛДИНГ  АД</v>
      </c>
      <c r="B247" s="81" t="str">
        <f t="shared" si="22"/>
        <v>115090481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БЪЛГАРСКИ ТРАНСПОРТЕН ХОЛДИНГ  АД</v>
      </c>
      <c r="B248" s="81" t="str">
        <f t="shared" si="22"/>
        <v>115090481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БЪЛГАРСКИ ТРАНСПОРТЕН ХОЛДИНГ  АД</v>
      </c>
      <c r="B249" s="81" t="str">
        <f t="shared" si="22"/>
        <v>115090481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БЪЛГАРСКИ ТРАНСПОРТЕН ХОЛДИНГ  АД</v>
      </c>
      <c r="B250" s="81" t="str">
        <f t="shared" si="22"/>
        <v>115090481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БЪЛГАРСКИ ТРАНСПОРТЕН ХОЛДИНГ  АД</v>
      </c>
      <c r="B251" s="81" t="str">
        <f t="shared" si="22"/>
        <v>115090481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БЪЛГАРСКИ ТРАНСПОРТЕН ХОЛДИНГ  АД</v>
      </c>
      <c r="B252" s="81" t="str">
        <f t="shared" si="22"/>
        <v>115090481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БЪЛГАРСКИ ТРАНСПОРТЕН ХОЛДИНГ  АД</v>
      </c>
      <c r="B253" s="81" t="str">
        <f t="shared" si="22"/>
        <v>115090481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БЪЛГАРСКИ ТРАНСПОРТЕН ХОЛДИНГ  АД</v>
      </c>
      <c r="B254" s="81" t="str">
        <f t="shared" si="22"/>
        <v>115090481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БЪЛГАРСКИ ТРАНСПОРТЕН ХОЛДИНГ  АД</v>
      </c>
      <c r="B255" s="81" t="str">
        <f t="shared" si="22"/>
        <v>115090481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БЪЛГАРСКИ ТРАНСПОРТЕН ХОЛДИНГ  АД</v>
      </c>
      <c r="B256" s="81" t="str">
        <f t="shared" si="22"/>
        <v>115090481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БЪЛГАРСКИ ТРАНСПОРТЕН ХОЛДИНГ  АД</v>
      </c>
      <c r="B257" s="81" t="str">
        <f t="shared" si="22"/>
        <v>115090481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-6</v>
      </c>
    </row>
    <row r="258" spans="1:8" ht="15">
      <c r="A258" s="81" t="str">
        <f t="shared" si="21"/>
        <v>БЪЛГАРСКИ ТРАНСПОРТЕН ХОЛДИНГ  АД</v>
      </c>
      <c r="B258" s="81" t="str">
        <f t="shared" si="22"/>
        <v>115090481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46</v>
      </c>
    </row>
    <row r="259" spans="1:8" ht="15">
      <c r="A259" s="81" t="str">
        <f t="shared" si="21"/>
        <v>БЪЛГАРСКИ ТРАНСПОРТЕН ХОЛДИНГ  АД</v>
      </c>
      <c r="B259" s="81" t="str">
        <f t="shared" si="22"/>
        <v>115090481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БЪЛГАРСКИ ТРАНСПОРТЕН ХОЛДИНГ  АД</v>
      </c>
      <c r="B260" s="81" t="str">
        <f t="shared" si="22"/>
        <v>115090481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БЪЛГАРСКИ ТРАНСПОРТЕН ХОЛДИНГ  АД</v>
      </c>
      <c r="B261" s="81" t="str">
        <f t="shared" si="22"/>
        <v>115090481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46</v>
      </c>
    </row>
    <row r="262" spans="1:8" ht="15">
      <c r="A262" s="81" t="str">
        <f t="shared" si="21"/>
        <v>БЪЛГАРСКИ ТРАНСПОРТЕН ХОЛДИНГ  АД</v>
      </c>
      <c r="B262" s="81" t="str">
        <f t="shared" si="22"/>
        <v>115090481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732</v>
      </c>
    </row>
    <row r="263" spans="1:8" ht="15">
      <c r="A263" s="81" t="str">
        <f t="shared" si="21"/>
        <v>БЪЛГАРСКИ ТРАНСПОРТЕН ХОЛДИНГ  АД</v>
      </c>
      <c r="B263" s="81" t="str">
        <f t="shared" si="22"/>
        <v>115090481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БЪЛГАРСКИ ТРАНСПОРТЕН ХОЛДИНГ  АД</v>
      </c>
      <c r="B264" s="81" t="str">
        <f t="shared" si="22"/>
        <v>115090481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БЪЛГАРСКИ ТРАНСПОРТЕН ХОЛДИНГ  АД</v>
      </c>
      <c r="B265" s="81" t="str">
        <f t="shared" si="22"/>
        <v>115090481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БЪЛГАРСКИ ТРАНСПОРТЕН ХОЛДИНГ  АД</v>
      </c>
      <c r="B266" s="81" t="str">
        <f t="shared" si="22"/>
        <v>115090481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732</v>
      </c>
    </row>
    <row r="267" spans="1:8" ht="15">
      <c r="A267" s="81" t="str">
        <f t="shared" si="21"/>
        <v>БЪЛГАРСКИ ТРАНСПОРТЕН ХОЛДИНГ  АД</v>
      </c>
      <c r="B267" s="81" t="str">
        <f t="shared" si="22"/>
        <v>115090481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БЪЛГАРСКИ ТРАНСПОРТЕН ХОЛДИНГ  АД</v>
      </c>
      <c r="B268" s="81" t="str">
        <f t="shared" si="22"/>
        <v>115090481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БЪЛГАРСКИ ТРАНСПОРТЕН ХОЛДИНГ  АД</v>
      </c>
      <c r="B269" s="81" t="str">
        <f t="shared" si="22"/>
        <v>115090481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БЪЛГАРСКИ ТРАНСПОРТЕН ХОЛДИНГ  АД</v>
      </c>
      <c r="B270" s="81" t="str">
        <f t="shared" si="22"/>
        <v>115090481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БЪЛГАРСКИ ТРАНСПОРТЕН ХОЛДИНГ  АД</v>
      </c>
      <c r="B271" s="81" t="str">
        <f t="shared" si="22"/>
        <v>115090481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БЪЛГАРСКИ ТРАНСПОРТЕН ХОЛДИНГ  АД</v>
      </c>
      <c r="B272" s="81" t="str">
        <f t="shared" si="22"/>
        <v>115090481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БЪЛГАРСКИ ТРАНСПОРТЕН ХОЛДИНГ  АД</v>
      </c>
      <c r="B273" s="81" t="str">
        <f t="shared" si="22"/>
        <v>115090481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БЪЛГАРСКИ ТРАНСПОРТЕН ХОЛДИНГ  АД</v>
      </c>
      <c r="B274" s="81" t="str">
        <f t="shared" si="22"/>
        <v>115090481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БЪЛГАРСКИ ТРАНСПОРТЕН ХОЛДИНГ  АД</v>
      </c>
      <c r="B275" s="81" t="str">
        <f t="shared" si="22"/>
        <v>115090481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БЪЛГАРСКИ ТРАНСПОРТЕН ХОЛДИНГ  АД</v>
      </c>
      <c r="B276" s="81" t="str">
        <f t="shared" si="22"/>
        <v>115090481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БЪЛГАРСКИ ТРАНСПОРТЕН ХОЛДИНГ  АД</v>
      </c>
      <c r="B277" s="81" t="str">
        <f t="shared" si="22"/>
        <v>115090481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БЪЛГАРСКИ ТРАНСПОРТЕН ХОЛДИНГ  АД</v>
      </c>
      <c r="B278" s="81" t="str">
        <f t="shared" si="22"/>
        <v>115090481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БЪЛГАРСКИ ТРАНСПОРТЕН ХОЛДИНГ  АД</v>
      </c>
      <c r="B279" s="81" t="str">
        <f t="shared" si="22"/>
        <v>115090481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-14</v>
      </c>
    </row>
    <row r="280" spans="1:8" ht="15">
      <c r="A280" s="81" t="str">
        <f t="shared" si="21"/>
        <v>БЪЛГАРСКИ ТРАНСПОРТЕН ХОЛДИНГ  АД</v>
      </c>
      <c r="B280" s="81" t="str">
        <f t="shared" si="22"/>
        <v>115090481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718</v>
      </c>
    </row>
    <row r="281" spans="1:8" ht="15">
      <c r="A281" s="81" t="str">
        <f t="shared" si="21"/>
        <v>БЪЛГАРСКИ ТРАНСПОРТЕН ХОЛДИНГ  АД</v>
      </c>
      <c r="B281" s="81" t="str">
        <f t="shared" si="22"/>
        <v>115090481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БЪЛГАРСКИ ТРАНСПОРТЕН ХОЛДИНГ  АД</v>
      </c>
      <c r="B282" s="81" t="str">
        <f aca="true" t="shared" si="25" ref="B282:B345">pdeBulstat</f>
        <v>115090481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БЪЛГАРСКИ ТРАНСПОРТЕН ХОЛДИНГ  АД</v>
      </c>
      <c r="B283" s="81" t="str">
        <f t="shared" si="25"/>
        <v>115090481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718</v>
      </c>
    </row>
    <row r="284" spans="1:8" ht="15">
      <c r="A284" s="81" t="str">
        <f t="shared" si="24"/>
        <v>БЪЛГАРСКИ ТРАНСПОРТЕН ХОЛДИНГ  АД</v>
      </c>
      <c r="B284" s="81" t="str">
        <f t="shared" si="25"/>
        <v>115090481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869</v>
      </c>
    </row>
    <row r="285" spans="1:8" ht="15">
      <c r="A285" s="81" t="str">
        <f t="shared" si="24"/>
        <v>БЪЛГАРСКИ ТРАНСПОРТЕН ХОЛДИНГ  АД</v>
      </c>
      <c r="B285" s="81" t="str">
        <f t="shared" si="25"/>
        <v>115090481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БЪЛГАРСКИ ТРАНСПОРТЕН ХОЛДИНГ  АД</v>
      </c>
      <c r="B286" s="81" t="str">
        <f t="shared" si="25"/>
        <v>115090481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БЪЛГАРСКИ ТРАНСПОРТЕН ХОЛДИНГ  АД</v>
      </c>
      <c r="B287" s="81" t="str">
        <f t="shared" si="25"/>
        <v>115090481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БЪЛГАРСКИ ТРАНСПОРТЕН ХОЛДИНГ  АД</v>
      </c>
      <c r="B288" s="81" t="str">
        <f t="shared" si="25"/>
        <v>115090481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869</v>
      </c>
    </row>
    <row r="289" spans="1:8" ht="15">
      <c r="A289" s="81" t="str">
        <f t="shared" si="24"/>
        <v>БЪЛГАРСКИ ТРАНСПОРТЕН ХОЛДИНГ  АД</v>
      </c>
      <c r="B289" s="81" t="str">
        <f t="shared" si="25"/>
        <v>115090481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БЪЛГАРСКИ ТРАНСПОРТЕН ХОЛДИНГ  АД</v>
      </c>
      <c r="B290" s="81" t="str">
        <f t="shared" si="25"/>
        <v>115090481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БЪЛГАРСКИ ТРАНСПОРТЕН ХОЛДИНГ  АД</v>
      </c>
      <c r="B291" s="81" t="str">
        <f t="shared" si="25"/>
        <v>115090481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БЪЛГАРСКИ ТРАНСПОРТЕН ХОЛДИНГ  АД</v>
      </c>
      <c r="B292" s="81" t="str">
        <f t="shared" si="25"/>
        <v>115090481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БЪЛГАРСКИ ТРАНСПОРТЕН ХОЛДИНГ  АД</v>
      </c>
      <c r="B293" s="81" t="str">
        <f t="shared" si="25"/>
        <v>115090481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БЪЛГАРСКИ ТРАНСПОРТЕН ХОЛДИНГ  АД</v>
      </c>
      <c r="B294" s="81" t="str">
        <f t="shared" si="25"/>
        <v>115090481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БЪЛГАРСКИ ТРАНСПОРТЕН ХОЛДИНГ  АД</v>
      </c>
      <c r="B295" s="81" t="str">
        <f t="shared" si="25"/>
        <v>115090481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БЪЛГАРСКИ ТРАНСПОРТЕН ХОЛДИНГ  АД</v>
      </c>
      <c r="B296" s="81" t="str">
        <f t="shared" si="25"/>
        <v>115090481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БЪЛГАРСКИ ТРАНСПОРТЕН ХОЛДИНГ  АД</v>
      </c>
      <c r="B297" s="81" t="str">
        <f t="shared" si="25"/>
        <v>115090481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БЪЛГАРСКИ ТРАНСПОРТЕН ХОЛДИНГ  АД</v>
      </c>
      <c r="B298" s="81" t="str">
        <f t="shared" si="25"/>
        <v>115090481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БЪЛГАРСКИ ТРАНСПОРТЕН ХОЛДИНГ  АД</v>
      </c>
      <c r="B299" s="81" t="str">
        <f t="shared" si="25"/>
        <v>115090481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БЪЛГАРСКИ ТРАНСПОРТЕН ХОЛДИНГ  АД</v>
      </c>
      <c r="B300" s="81" t="str">
        <f t="shared" si="25"/>
        <v>115090481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БЪЛГАРСКИ ТРАНСПОРТЕН ХОЛДИНГ  АД</v>
      </c>
      <c r="B301" s="81" t="str">
        <f t="shared" si="25"/>
        <v>115090481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-16</v>
      </c>
    </row>
    <row r="302" spans="1:8" ht="15">
      <c r="A302" s="81" t="str">
        <f t="shared" si="24"/>
        <v>БЪЛГАРСКИ ТРАНСПОРТЕН ХОЛДИНГ  АД</v>
      </c>
      <c r="B302" s="81" t="str">
        <f t="shared" si="25"/>
        <v>115090481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853</v>
      </c>
    </row>
    <row r="303" spans="1:8" ht="15">
      <c r="A303" s="81" t="str">
        <f t="shared" si="24"/>
        <v>БЪЛГАРСКИ ТРАНСПОРТЕН ХОЛДИНГ  АД</v>
      </c>
      <c r="B303" s="81" t="str">
        <f t="shared" si="25"/>
        <v>115090481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БЪЛГАРСКИ ТРАНСПОРТЕН ХОЛДИНГ  АД</v>
      </c>
      <c r="B304" s="81" t="str">
        <f t="shared" si="25"/>
        <v>115090481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БЪЛГАРСКИ ТРАНСПОРТЕН ХОЛДИНГ  АД</v>
      </c>
      <c r="B305" s="81" t="str">
        <f t="shared" si="25"/>
        <v>115090481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853</v>
      </c>
    </row>
    <row r="306" spans="1:8" ht="15">
      <c r="A306" s="81" t="str">
        <f t="shared" si="24"/>
        <v>БЪЛГАРСКИ ТРАНСПОРТЕН ХОЛДИНГ  АД</v>
      </c>
      <c r="B306" s="81" t="str">
        <f t="shared" si="25"/>
        <v>115090481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БЪЛГАРСКИ ТРАНСПОРТЕН ХОЛДИНГ  АД</v>
      </c>
      <c r="B307" s="81" t="str">
        <f t="shared" si="25"/>
        <v>115090481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БЪЛГАРСКИ ТРАНСПОРТЕН ХОЛДИНГ  АД</v>
      </c>
      <c r="B308" s="81" t="str">
        <f t="shared" si="25"/>
        <v>115090481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БЪЛГАРСКИ ТРАНСПОРТЕН ХОЛДИНГ  АД</v>
      </c>
      <c r="B309" s="81" t="str">
        <f t="shared" si="25"/>
        <v>115090481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БЪЛГАРСКИ ТРАНСПОРТЕН ХОЛДИНГ  АД</v>
      </c>
      <c r="B310" s="81" t="str">
        <f t="shared" si="25"/>
        <v>115090481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БЪЛГАРСКИ ТРАНСПОРТЕН ХОЛДИНГ  АД</v>
      </c>
      <c r="B311" s="81" t="str">
        <f t="shared" si="25"/>
        <v>115090481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БЪЛГАРСКИ ТРАНСПОРТЕН ХОЛДИНГ  АД</v>
      </c>
      <c r="B312" s="81" t="str">
        <f t="shared" si="25"/>
        <v>115090481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БЪЛГАРСКИ ТРАНСПОРТЕН ХОЛДИНГ  АД</v>
      </c>
      <c r="B313" s="81" t="str">
        <f t="shared" si="25"/>
        <v>115090481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БЪЛГАРСКИ ТРАНСПОРТЕН ХОЛДИНГ  АД</v>
      </c>
      <c r="B314" s="81" t="str">
        <f t="shared" si="25"/>
        <v>115090481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БЪЛГАРСКИ ТРАНСПОРТЕН ХОЛДИНГ  АД</v>
      </c>
      <c r="B315" s="81" t="str">
        <f t="shared" si="25"/>
        <v>115090481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БЪЛГАРСКИ ТРАНСПОРТЕН ХОЛДИНГ  АД</v>
      </c>
      <c r="B316" s="81" t="str">
        <f t="shared" si="25"/>
        <v>115090481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БЪЛГАРСКИ ТРАНСПОРТЕН ХОЛДИНГ  АД</v>
      </c>
      <c r="B317" s="81" t="str">
        <f t="shared" si="25"/>
        <v>115090481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БЪЛГАРСКИ ТРАНСПОРТЕН ХОЛДИНГ  АД</v>
      </c>
      <c r="B318" s="81" t="str">
        <f t="shared" si="25"/>
        <v>115090481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БЪЛГАРСКИ ТРАНСПОРТЕН ХОЛДИНГ  АД</v>
      </c>
      <c r="B319" s="81" t="str">
        <f t="shared" si="25"/>
        <v>115090481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БЪЛГАРСКИ ТРАНСПОРТЕН ХОЛДИНГ  АД</v>
      </c>
      <c r="B320" s="81" t="str">
        <f t="shared" si="25"/>
        <v>115090481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БЪЛГАРСКИ ТРАНСПОРТЕН ХОЛДИНГ  АД</v>
      </c>
      <c r="B321" s="81" t="str">
        <f t="shared" si="25"/>
        <v>115090481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БЪЛГАРСКИ ТРАНСПОРТЕН ХОЛДИНГ  АД</v>
      </c>
      <c r="B322" s="81" t="str">
        <f t="shared" si="25"/>
        <v>115090481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БЪЛГАРСКИ ТРАНСПОРТЕН ХОЛДИНГ  АД</v>
      </c>
      <c r="B323" s="81" t="str">
        <f t="shared" si="25"/>
        <v>115090481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БЪЛГАРСКИ ТРАНСПОРТЕН ХОЛДИНГ  АД</v>
      </c>
      <c r="B324" s="81" t="str">
        <f t="shared" si="25"/>
        <v>115090481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БЪЛГАРСКИ ТРАНСПОРТЕН ХОЛДИНГ  АД</v>
      </c>
      <c r="B325" s="81" t="str">
        <f t="shared" si="25"/>
        <v>115090481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БЪЛГАРСКИ ТРАНСПОРТЕН ХОЛДИНГ  АД</v>
      </c>
      <c r="B326" s="81" t="str">
        <f t="shared" si="25"/>
        <v>115090481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БЪЛГАРСКИ ТРАНСПОРТЕН ХОЛДИНГ  АД</v>
      </c>
      <c r="B327" s="81" t="str">
        <f t="shared" si="25"/>
        <v>115090481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БЪЛГАРСКИ ТРАНСПОРТЕН ХОЛДИНГ  АД</v>
      </c>
      <c r="B328" s="81" t="str">
        <f t="shared" si="25"/>
        <v>115090481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7112</v>
      </c>
    </row>
    <row r="329" spans="1:8" ht="15">
      <c r="A329" s="81" t="str">
        <f t="shared" si="24"/>
        <v>БЪЛГАРСКИ ТРАНСПОРТЕН ХОЛДИНГ  АД</v>
      </c>
      <c r="B329" s="81" t="str">
        <f t="shared" si="25"/>
        <v>115090481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БЪЛГАРСКИ ТРАНСПОРТЕН ХОЛДИНГ  АД</v>
      </c>
      <c r="B330" s="81" t="str">
        <f t="shared" si="25"/>
        <v>115090481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БЪЛГАРСКИ ТРАНСПОРТЕН ХОЛДИНГ  АД</v>
      </c>
      <c r="B331" s="81" t="str">
        <f t="shared" si="25"/>
        <v>115090481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БЪЛГАРСКИ ТРАНСПОРТЕН ХОЛДИНГ  АД</v>
      </c>
      <c r="B332" s="81" t="str">
        <f t="shared" si="25"/>
        <v>115090481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7112</v>
      </c>
    </row>
    <row r="333" spans="1:8" ht="15">
      <c r="A333" s="81" t="str">
        <f t="shared" si="24"/>
        <v>БЪЛГАРСКИ ТРАНСПОРТЕН ХОЛДИНГ  АД</v>
      </c>
      <c r="B333" s="81" t="str">
        <f t="shared" si="25"/>
        <v>115090481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БЪЛГАРСКИ ТРАНСПОРТЕН ХОЛДИНГ  АД</v>
      </c>
      <c r="B334" s="81" t="str">
        <f t="shared" si="25"/>
        <v>115090481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БЪЛГАРСКИ ТРАНСПОРТЕН ХОЛДИНГ  АД</v>
      </c>
      <c r="B335" s="81" t="str">
        <f t="shared" si="25"/>
        <v>115090481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БЪЛГАРСКИ ТРАНСПОРТЕН ХОЛДИНГ  АД</v>
      </c>
      <c r="B336" s="81" t="str">
        <f t="shared" si="25"/>
        <v>115090481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БЪЛГАРСКИ ТРАНСПОРТЕН ХОЛДИНГ  АД</v>
      </c>
      <c r="B337" s="81" t="str">
        <f t="shared" si="25"/>
        <v>115090481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БЪЛГАРСКИ ТРАНСПОРТЕН ХОЛДИНГ  АД</v>
      </c>
      <c r="B338" s="81" t="str">
        <f t="shared" si="25"/>
        <v>115090481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БЪЛГАРСКИ ТРАНСПОРТЕН ХОЛДИНГ  АД</v>
      </c>
      <c r="B339" s="81" t="str">
        <f t="shared" si="25"/>
        <v>115090481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БЪЛГАРСКИ ТРАНСПОРТЕН ХОЛДИНГ  АД</v>
      </c>
      <c r="B340" s="81" t="str">
        <f t="shared" si="25"/>
        <v>115090481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БЪЛГАРСКИ ТРАНСПОРТЕН ХОЛДИНГ  АД</v>
      </c>
      <c r="B341" s="81" t="str">
        <f t="shared" si="25"/>
        <v>115090481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БЪЛГАРСКИ ТРАНСПОРТЕН ХОЛДИНГ  АД</v>
      </c>
      <c r="B342" s="81" t="str">
        <f t="shared" si="25"/>
        <v>115090481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БЪЛГАРСКИ ТРАНСПОРТЕН ХОЛДИНГ  АД</v>
      </c>
      <c r="B343" s="81" t="str">
        <f t="shared" si="25"/>
        <v>115090481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БЪЛГАРСКИ ТРАНСПОРТЕН ХОЛДИНГ  АД</v>
      </c>
      <c r="B344" s="81" t="str">
        <f t="shared" si="25"/>
        <v>115090481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БЪЛГАРСКИ ТРАНСПОРТЕН ХОЛДИНГ  АД</v>
      </c>
      <c r="B345" s="81" t="str">
        <f t="shared" si="25"/>
        <v>115090481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-301</v>
      </c>
    </row>
    <row r="346" spans="1:8" ht="15">
      <c r="A346" s="81" t="str">
        <f aca="true" t="shared" si="27" ref="A346:A409">pdeName</f>
        <v>БЪЛГАРСКИ ТРАНСПОРТЕН ХОЛДИНГ  АД</v>
      </c>
      <c r="B346" s="81" t="str">
        <f aca="true" t="shared" si="28" ref="B346:B409">pdeBulstat</f>
        <v>115090481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6811</v>
      </c>
    </row>
    <row r="347" spans="1:8" ht="15">
      <c r="A347" s="81" t="str">
        <f t="shared" si="27"/>
        <v>БЪЛГАРСКИ ТРАНСПОРТЕН ХОЛДИНГ  АД</v>
      </c>
      <c r="B347" s="81" t="str">
        <f t="shared" si="28"/>
        <v>115090481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БЪЛГАРСКИ ТРАНСПОРТЕН ХОЛДИНГ  АД</v>
      </c>
      <c r="B348" s="81" t="str">
        <f t="shared" si="28"/>
        <v>115090481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БЪЛГАРСКИ ТРАНСПОРТЕН ХОЛДИНГ  АД</v>
      </c>
      <c r="B349" s="81" t="str">
        <f t="shared" si="28"/>
        <v>115090481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6811</v>
      </c>
    </row>
    <row r="350" spans="1:8" ht="15">
      <c r="A350" s="81" t="str">
        <f t="shared" si="27"/>
        <v>БЪЛГАРСКИ ТРАНСПОРТЕН ХОЛДИНГ  АД</v>
      </c>
      <c r="B350" s="81" t="str">
        <f t="shared" si="28"/>
        <v>115090481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4787</v>
      </c>
    </row>
    <row r="351" spans="1:8" ht="15">
      <c r="A351" s="81" t="str">
        <f t="shared" si="27"/>
        <v>БЪЛГАРСКИ ТРАНСПОРТЕН ХОЛДИНГ  АД</v>
      </c>
      <c r="B351" s="81" t="str">
        <f t="shared" si="28"/>
        <v>115090481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БЪЛГАРСКИ ТРАНСПОРТЕН ХОЛДИНГ  АД</v>
      </c>
      <c r="B352" s="81" t="str">
        <f t="shared" si="28"/>
        <v>115090481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БЪЛГАРСКИ ТРАНСПОРТЕН ХОЛДИНГ  АД</v>
      </c>
      <c r="B353" s="81" t="str">
        <f t="shared" si="28"/>
        <v>115090481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БЪЛГАРСКИ ТРАНСПОРТЕН ХОЛДИНГ  АД</v>
      </c>
      <c r="B354" s="81" t="str">
        <f t="shared" si="28"/>
        <v>115090481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4787</v>
      </c>
    </row>
    <row r="355" spans="1:8" ht="15">
      <c r="A355" s="81" t="str">
        <f t="shared" si="27"/>
        <v>БЪЛГАРСКИ ТРАНСПОРТЕН ХОЛДИНГ  АД</v>
      </c>
      <c r="B355" s="81" t="str">
        <f t="shared" si="28"/>
        <v>115090481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3261</v>
      </c>
    </row>
    <row r="356" spans="1:8" ht="15">
      <c r="A356" s="81" t="str">
        <f t="shared" si="27"/>
        <v>БЪЛГАРСКИ ТРАНСПОРТЕН ХОЛДИНГ  АД</v>
      </c>
      <c r="B356" s="81" t="str">
        <f t="shared" si="28"/>
        <v>115090481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БЪЛГАРСКИ ТРАНСПОРТЕН ХОЛДИНГ  АД</v>
      </c>
      <c r="B357" s="81" t="str">
        <f t="shared" si="28"/>
        <v>115090481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БЪЛГАРСКИ ТРАНСПОРТЕН ХОЛДИНГ  АД</v>
      </c>
      <c r="B358" s="81" t="str">
        <f t="shared" si="28"/>
        <v>115090481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БЪЛГАРСКИ ТРАНСПОРТЕН ХОЛДИНГ  АД</v>
      </c>
      <c r="B359" s="81" t="str">
        <f t="shared" si="28"/>
        <v>115090481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БЪЛГАРСКИ ТРАНСПОРТЕН ХОЛДИНГ  АД</v>
      </c>
      <c r="B360" s="81" t="str">
        <f t="shared" si="28"/>
        <v>115090481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БЪЛГАРСКИ ТРАНСПОРТЕН ХОЛДИНГ  АД</v>
      </c>
      <c r="B361" s="81" t="str">
        <f t="shared" si="28"/>
        <v>115090481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БЪЛГАРСКИ ТРАНСПОРТЕН ХОЛДИНГ  АД</v>
      </c>
      <c r="B362" s="81" t="str">
        <f t="shared" si="28"/>
        <v>115090481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БЪЛГАРСКИ ТРАНСПОРТЕН ХОЛДИНГ  АД</v>
      </c>
      <c r="B363" s="81" t="str">
        <f t="shared" si="28"/>
        <v>115090481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БЪЛГАРСКИ ТРАНСПОРТЕН ХОЛДИНГ  АД</v>
      </c>
      <c r="B364" s="81" t="str">
        <f t="shared" si="28"/>
        <v>115090481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БЪЛГАРСКИ ТРАНСПОРТЕН ХОЛДИНГ  АД</v>
      </c>
      <c r="B365" s="81" t="str">
        <f t="shared" si="28"/>
        <v>115090481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БЪЛГАРСКИ ТРАНСПОРТЕН ХОЛДИНГ  АД</v>
      </c>
      <c r="B366" s="81" t="str">
        <f t="shared" si="28"/>
        <v>115090481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БЪЛГАРСКИ ТРАНСПОРТЕН ХОЛДИНГ  АД</v>
      </c>
      <c r="B367" s="81" t="str">
        <f t="shared" si="28"/>
        <v>115090481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-802</v>
      </c>
    </row>
    <row r="368" spans="1:8" ht="15">
      <c r="A368" s="81" t="str">
        <f t="shared" si="27"/>
        <v>БЪЛГАРСКИ ТРАНСПОРТЕН ХОЛДИНГ  АД</v>
      </c>
      <c r="B368" s="81" t="str">
        <f t="shared" si="28"/>
        <v>115090481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7246</v>
      </c>
    </row>
    <row r="369" spans="1:8" ht="15">
      <c r="A369" s="81" t="str">
        <f t="shared" si="27"/>
        <v>БЪЛГАРСКИ ТРАНСПОРТЕН ХОЛДИНГ  АД</v>
      </c>
      <c r="B369" s="81" t="str">
        <f t="shared" si="28"/>
        <v>115090481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БЪЛГАРСКИ ТРАНСПОРТЕН ХОЛДИНГ  АД</v>
      </c>
      <c r="B370" s="81" t="str">
        <f t="shared" si="28"/>
        <v>115090481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БЪЛГАРСКИ ТРАНСПОРТЕН ХОЛДИНГ  АД</v>
      </c>
      <c r="B371" s="81" t="str">
        <f t="shared" si="28"/>
        <v>115090481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7246</v>
      </c>
    </row>
    <row r="372" spans="1:8" ht="15">
      <c r="A372" s="81" t="str">
        <f t="shared" si="27"/>
        <v>БЪЛГАРСКИ ТРАНСПОРТЕН ХОЛДИНГ  АД</v>
      </c>
      <c r="B372" s="81" t="str">
        <f t="shared" si="28"/>
        <v>115090481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БЪЛГАРСКИ ТРАНСПОРТЕН ХОЛДИНГ  АД</v>
      </c>
      <c r="B373" s="81" t="str">
        <f t="shared" si="28"/>
        <v>115090481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БЪЛГАРСКИ ТРАНСПОРТЕН ХОЛДИНГ  АД</v>
      </c>
      <c r="B374" s="81" t="str">
        <f t="shared" si="28"/>
        <v>115090481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БЪЛГАРСКИ ТРАНСПОРТЕН ХОЛДИНГ  АД</v>
      </c>
      <c r="B375" s="81" t="str">
        <f t="shared" si="28"/>
        <v>115090481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БЪЛГАРСКИ ТРАНСПОРТЕН ХОЛДИНГ  АД</v>
      </c>
      <c r="B376" s="81" t="str">
        <f t="shared" si="28"/>
        <v>115090481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БЪЛГАРСКИ ТРАНСПОРТЕН ХОЛДИНГ  АД</v>
      </c>
      <c r="B377" s="81" t="str">
        <f t="shared" si="28"/>
        <v>115090481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БЪЛГАРСКИ ТРАНСПОРТЕН ХОЛДИНГ  АД</v>
      </c>
      <c r="B378" s="81" t="str">
        <f t="shared" si="28"/>
        <v>115090481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БЪЛГАРСКИ ТРАНСПОРТЕН ХОЛДИНГ  АД</v>
      </c>
      <c r="B379" s="81" t="str">
        <f t="shared" si="28"/>
        <v>115090481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БЪЛГАРСКИ ТРАНСПОРТЕН ХОЛДИНГ  АД</v>
      </c>
      <c r="B380" s="81" t="str">
        <f t="shared" si="28"/>
        <v>115090481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БЪЛГАРСКИ ТРАНСПОРТЕН ХОЛДИНГ  АД</v>
      </c>
      <c r="B381" s="81" t="str">
        <f t="shared" si="28"/>
        <v>115090481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БЪЛГАРСКИ ТРАНСПОРТЕН ХОЛДИНГ  АД</v>
      </c>
      <c r="B382" s="81" t="str">
        <f t="shared" si="28"/>
        <v>115090481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БЪЛГАРСКИ ТРАНСПОРТЕН ХОЛДИНГ  АД</v>
      </c>
      <c r="B383" s="81" t="str">
        <f t="shared" si="28"/>
        <v>115090481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БЪЛГАРСКИ ТРАНСПОРТЕН ХОЛДИНГ  АД</v>
      </c>
      <c r="B384" s="81" t="str">
        <f t="shared" si="28"/>
        <v>115090481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БЪЛГАРСКИ ТРАНСПОРТЕН ХОЛДИНГ  АД</v>
      </c>
      <c r="B385" s="81" t="str">
        <f t="shared" si="28"/>
        <v>115090481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БЪЛГАРСКИ ТРАНСПОРТЕН ХОЛДИНГ  АД</v>
      </c>
      <c r="B386" s="81" t="str">
        <f t="shared" si="28"/>
        <v>115090481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БЪЛГАРСКИ ТРАНСПОРТЕН ХОЛДИНГ  АД</v>
      </c>
      <c r="B387" s="81" t="str">
        <f t="shared" si="28"/>
        <v>115090481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БЪЛГАРСКИ ТРАНСПОРТЕН ХОЛДИНГ  АД</v>
      </c>
      <c r="B388" s="81" t="str">
        <f t="shared" si="28"/>
        <v>115090481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БЪЛГАРСКИ ТРАНСПОРТЕН ХОЛДИНГ  АД</v>
      </c>
      <c r="B389" s="81" t="str">
        <f t="shared" si="28"/>
        <v>115090481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БЪЛГАРСКИ ТРАНСПОРТЕН ХОЛДИНГ  АД</v>
      </c>
      <c r="B390" s="81" t="str">
        <f t="shared" si="28"/>
        <v>115090481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БЪЛГАРСКИ ТРАНСПОРТЕН ХОЛДИНГ  АД</v>
      </c>
      <c r="B391" s="81" t="str">
        <f t="shared" si="28"/>
        <v>115090481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БЪЛГАРСКИ ТРАНСПОРТЕН ХОЛДИНГ  АД</v>
      </c>
      <c r="B392" s="81" t="str">
        <f t="shared" si="28"/>
        <v>115090481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БЪЛГАРСКИ ТРАНСПОРТЕН ХОЛДИНГ  АД</v>
      </c>
      <c r="B393" s="81" t="str">
        <f t="shared" si="28"/>
        <v>115090481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БЪЛГАРСКИ ТРАНСПОРТЕН ХОЛДИНГ  АД</v>
      </c>
      <c r="B394" s="81" t="str">
        <f t="shared" si="28"/>
        <v>115090481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БЪЛГАРСКИ ТРАНСПОРТЕН ХОЛДИНГ  АД</v>
      </c>
      <c r="B395" s="81" t="str">
        <f t="shared" si="28"/>
        <v>115090481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БЪЛГАРСКИ ТРАНСПОРТЕН ХОЛДИНГ  АД</v>
      </c>
      <c r="B396" s="81" t="str">
        <f t="shared" si="28"/>
        <v>115090481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БЪЛГАРСКИ ТРАНСПОРТЕН ХОЛДИНГ  АД</v>
      </c>
      <c r="B397" s="81" t="str">
        <f t="shared" si="28"/>
        <v>115090481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БЪЛГАРСКИ ТРАНСПОРТЕН ХОЛДИНГ  АД</v>
      </c>
      <c r="B398" s="81" t="str">
        <f t="shared" si="28"/>
        <v>115090481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БЪЛГАРСКИ ТРАНСПОРТЕН ХОЛДИНГ  АД</v>
      </c>
      <c r="B399" s="81" t="str">
        <f t="shared" si="28"/>
        <v>115090481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БЪЛГАРСКИ ТРАНСПОРТЕН ХОЛДИНГ  АД</v>
      </c>
      <c r="B400" s="81" t="str">
        <f t="shared" si="28"/>
        <v>115090481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БЪЛГАРСКИ ТРАНСПОРТЕН ХОЛДИНГ  АД</v>
      </c>
      <c r="B401" s="81" t="str">
        <f t="shared" si="28"/>
        <v>115090481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БЪЛГАРСКИ ТРАНСПОРТЕН ХОЛДИНГ  АД</v>
      </c>
      <c r="B402" s="81" t="str">
        <f t="shared" si="28"/>
        <v>115090481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БЪЛГАРСКИ ТРАНСПОРТЕН ХОЛДИНГ  АД</v>
      </c>
      <c r="B403" s="81" t="str">
        <f t="shared" si="28"/>
        <v>115090481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БЪЛГАРСКИ ТРАНСПОРТЕН ХОЛДИНГ  АД</v>
      </c>
      <c r="B404" s="81" t="str">
        <f t="shared" si="28"/>
        <v>115090481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БЪЛГАРСКИ ТРАНСПОРТЕН ХОЛДИНГ  АД</v>
      </c>
      <c r="B405" s="81" t="str">
        <f t="shared" si="28"/>
        <v>115090481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БЪЛГАРСКИ ТРАНСПОРТЕН ХОЛДИНГ  АД</v>
      </c>
      <c r="B406" s="81" t="str">
        <f t="shared" si="28"/>
        <v>115090481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БЪЛГАРСКИ ТРАНСПОРТЕН ХОЛДИНГ  АД</v>
      </c>
      <c r="B407" s="81" t="str">
        <f t="shared" si="28"/>
        <v>115090481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БЪЛГАРСКИ ТРАНСПОРТЕН ХОЛДИНГ  АД</v>
      </c>
      <c r="B408" s="81" t="str">
        <f t="shared" si="28"/>
        <v>115090481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БЪЛГАРСКИ ТРАНСПОРТЕН ХОЛДИНГ  АД</v>
      </c>
      <c r="B409" s="81" t="str">
        <f t="shared" si="28"/>
        <v>115090481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БЪЛГАРСКИ ТРАНСПОРТЕН ХОЛДИНГ  АД</v>
      </c>
      <c r="B410" s="81" t="str">
        <f aca="true" t="shared" si="31" ref="B410:B459">pdeBulstat</f>
        <v>115090481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БЪЛГАРСКИ ТРАНСПОРТЕН ХОЛДИНГ  АД</v>
      </c>
      <c r="B411" s="81" t="str">
        <f t="shared" si="31"/>
        <v>115090481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БЪЛГАРСКИ ТРАНСПОРТЕН ХОЛДИНГ  АД</v>
      </c>
      <c r="B412" s="81" t="str">
        <f t="shared" si="31"/>
        <v>115090481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БЪЛГАРСКИ ТРАНСПОРТЕН ХОЛДИНГ  АД</v>
      </c>
      <c r="B413" s="81" t="str">
        <f t="shared" si="31"/>
        <v>115090481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БЪЛГАРСКИ ТРАНСПОРТЕН ХОЛДИНГ  АД</v>
      </c>
      <c r="B414" s="81" t="str">
        <f t="shared" si="31"/>
        <v>115090481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БЪЛГАРСКИ ТРАНСПОРТЕН ХОЛДИНГ  АД</v>
      </c>
      <c r="B415" s="81" t="str">
        <f t="shared" si="31"/>
        <v>115090481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БЪЛГАРСКИ ТРАНСПОРТЕН ХОЛДИНГ  АД</v>
      </c>
      <c r="B416" s="81" t="str">
        <f t="shared" si="31"/>
        <v>115090481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13881</v>
      </c>
    </row>
    <row r="417" spans="1:8" ht="15">
      <c r="A417" s="81" t="str">
        <f t="shared" si="30"/>
        <v>БЪЛГАРСКИ ТРАНСПОРТЕН ХОЛДИНГ  АД</v>
      </c>
      <c r="B417" s="81" t="str">
        <f t="shared" si="31"/>
        <v>115090481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БЪЛГАРСКИ ТРАНСПОРТЕН ХОЛДИНГ  АД</v>
      </c>
      <c r="B418" s="81" t="str">
        <f t="shared" si="31"/>
        <v>115090481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БЪЛГАРСКИ ТРАНСПОРТЕН ХОЛДИНГ  АД</v>
      </c>
      <c r="B419" s="81" t="str">
        <f t="shared" si="31"/>
        <v>115090481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БЪЛГАРСКИ ТРАНСПОРТЕН ХОЛДИНГ  АД</v>
      </c>
      <c r="B420" s="81" t="str">
        <f t="shared" si="31"/>
        <v>115090481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13881</v>
      </c>
    </row>
    <row r="421" spans="1:8" ht="15">
      <c r="A421" s="81" t="str">
        <f t="shared" si="30"/>
        <v>БЪЛГАРСКИ ТРАНСПОРТЕН ХОЛДИНГ  АД</v>
      </c>
      <c r="B421" s="81" t="str">
        <f t="shared" si="31"/>
        <v>115090481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3261</v>
      </c>
    </row>
    <row r="422" spans="1:8" ht="15">
      <c r="A422" s="81" t="str">
        <f t="shared" si="30"/>
        <v>БЪЛГАРСКИ ТРАНСПОРТЕН ХОЛДИНГ  АД</v>
      </c>
      <c r="B422" s="81" t="str">
        <f t="shared" si="31"/>
        <v>115090481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БЪЛГАРСКИ ТРАНСПОРТЕН ХОЛДИНГ  АД</v>
      </c>
      <c r="B423" s="81" t="str">
        <f t="shared" si="31"/>
        <v>115090481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БЪЛГАРСКИ ТРАНСПОРТЕН ХОЛДИНГ  АД</v>
      </c>
      <c r="B424" s="81" t="str">
        <f t="shared" si="31"/>
        <v>115090481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БЪЛГАРСКИ ТРАНСПОРТЕН ХОЛДИНГ  АД</v>
      </c>
      <c r="B425" s="81" t="str">
        <f t="shared" si="31"/>
        <v>115090481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БЪЛГАРСКИ ТРАНСПОРТЕН ХОЛДИНГ  АД</v>
      </c>
      <c r="B426" s="81" t="str">
        <f t="shared" si="31"/>
        <v>115090481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БЪЛГАРСКИ ТРАНСПОРТЕН ХОЛДИНГ  АД</v>
      </c>
      <c r="B427" s="81" t="str">
        <f t="shared" si="31"/>
        <v>115090481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БЪЛГАРСКИ ТРАНСПОРТЕН ХОЛДИНГ  АД</v>
      </c>
      <c r="B428" s="81" t="str">
        <f t="shared" si="31"/>
        <v>115090481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БЪЛГАРСКИ ТРАНСПОРТЕН ХОЛДИНГ  АД</v>
      </c>
      <c r="B429" s="81" t="str">
        <f t="shared" si="31"/>
        <v>115090481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БЪЛГАРСКИ ТРАНСПОРТЕН ХОЛДИНГ  АД</v>
      </c>
      <c r="B430" s="81" t="str">
        <f t="shared" si="31"/>
        <v>115090481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БЪЛГАРСКИ ТРАНСПОРТЕН ХОЛДИНГ  АД</v>
      </c>
      <c r="B431" s="81" t="str">
        <f t="shared" si="31"/>
        <v>115090481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БЪЛГАРСКИ ТРАНСПОРТЕН ХОЛДИНГ  АД</v>
      </c>
      <c r="B432" s="81" t="str">
        <f t="shared" si="31"/>
        <v>115090481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БЪЛГАРСКИ ТРАНСПОРТЕН ХОЛДИНГ  АД</v>
      </c>
      <c r="B433" s="81" t="str">
        <f t="shared" si="31"/>
        <v>115090481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-1139</v>
      </c>
    </row>
    <row r="434" spans="1:8" ht="15">
      <c r="A434" s="81" t="str">
        <f t="shared" si="30"/>
        <v>БЪЛГАРСКИ ТРАНСПОРТЕН ХОЛДИНГ  АД</v>
      </c>
      <c r="B434" s="81" t="str">
        <f t="shared" si="31"/>
        <v>115090481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16003</v>
      </c>
    </row>
    <row r="435" spans="1:8" ht="15">
      <c r="A435" s="81" t="str">
        <f t="shared" si="30"/>
        <v>БЪЛГАРСКИ ТРАНСПОРТЕН ХОЛДИНГ  АД</v>
      </c>
      <c r="B435" s="81" t="str">
        <f t="shared" si="31"/>
        <v>115090481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БЪЛГАРСКИ ТРАНСПОРТЕН ХОЛДИНГ  АД</v>
      </c>
      <c r="B436" s="81" t="str">
        <f t="shared" si="31"/>
        <v>115090481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БЪЛГАРСКИ ТРАНСПОРТЕН ХОЛДИНГ  АД</v>
      </c>
      <c r="B437" s="81" t="str">
        <f t="shared" si="31"/>
        <v>115090481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16003</v>
      </c>
    </row>
    <row r="438" spans="1:8" ht="15">
      <c r="A438" s="81" t="str">
        <f t="shared" si="30"/>
        <v>БЪЛГАРСКИ ТРАНСПОРТЕН ХОЛДИНГ  АД</v>
      </c>
      <c r="B438" s="81" t="str">
        <f t="shared" si="31"/>
        <v>115090481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3810</v>
      </c>
    </row>
    <row r="439" spans="1:8" ht="15">
      <c r="A439" s="81" t="str">
        <f t="shared" si="30"/>
        <v>БЪЛГАРСКИ ТРАНСПОРТЕН ХОЛДИНГ  АД</v>
      </c>
      <c r="B439" s="81" t="str">
        <f t="shared" si="31"/>
        <v>115090481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БЪЛГАРСКИ ТРАНСПОРТЕН ХОЛДИНГ  АД</v>
      </c>
      <c r="B440" s="81" t="str">
        <f t="shared" si="31"/>
        <v>115090481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БЪЛГАРСКИ ТРАНСПОРТЕН ХОЛДИНГ  АД</v>
      </c>
      <c r="B441" s="81" t="str">
        <f t="shared" si="31"/>
        <v>115090481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БЪЛГАРСКИ ТРАНСПОРТЕН ХОЛДИНГ  АД</v>
      </c>
      <c r="B442" s="81" t="str">
        <f t="shared" si="31"/>
        <v>115090481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3810</v>
      </c>
    </row>
    <row r="443" spans="1:8" ht="15">
      <c r="A443" s="81" t="str">
        <f t="shared" si="30"/>
        <v>БЪЛГАРСКИ ТРАНСПОРТЕН ХОЛДИНГ  АД</v>
      </c>
      <c r="B443" s="81" t="str">
        <f t="shared" si="31"/>
        <v>115090481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356</v>
      </c>
    </row>
    <row r="444" spans="1:8" ht="15">
      <c r="A444" s="81" t="str">
        <f t="shared" si="30"/>
        <v>БЪЛГАРСКИ ТРАНСПОРТЕН ХОЛДИНГ  АД</v>
      </c>
      <c r="B444" s="81" t="str">
        <f t="shared" si="31"/>
        <v>115090481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БЪЛГАРСКИ ТРАНСПОРТЕН ХОЛДИНГ  АД</v>
      </c>
      <c r="B445" s="81" t="str">
        <f t="shared" si="31"/>
        <v>115090481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БЪЛГАРСКИ ТРАНСПОРТЕН ХОЛДИНГ  АД</v>
      </c>
      <c r="B446" s="81" t="str">
        <f t="shared" si="31"/>
        <v>115090481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БЪЛГАРСКИ ТРАНСПОРТЕН ХОЛДИНГ  АД</v>
      </c>
      <c r="B447" s="81" t="str">
        <f t="shared" si="31"/>
        <v>115090481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БЪЛГАРСКИ ТРАНСПОРТЕН ХОЛДИНГ  АД</v>
      </c>
      <c r="B448" s="81" t="str">
        <f t="shared" si="31"/>
        <v>115090481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БЪЛГАРСКИ ТРАНСПОРТЕН ХОЛДИНГ  АД</v>
      </c>
      <c r="B449" s="81" t="str">
        <f t="shared" si="31"/>
        <v>115090481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БЪЛГАРСКИ ТРАНСПОРТЕН ХОЛДИНГ  АД</v>
      </c>
      <c r="B450" s="81" t="str">
        <f t="shared" si="31"/>
        <v>115090481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БЪЛГАРСКИ ТРАНСПОРТЕН ХОЛДИНГ  АД</v>
      </c>
      <c r="B451" s="81" t="str">
        <f t="shared" si="31"/>
        <v>115090481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БЪЛГАРСКИ ТРАНСПОРТЕН ХОЛДИНГ  АД</v>
      </c>
      <c r="B452" s="81" t="str">
        <f t="shared" si="31"/>
        <v>115090481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БЪЛГАРСКИ ТРАНСПОРТЕН ХОЛДИНГ  АД</v>
      </c>
      <c r="B453" s="81" t="str">
        <f t="shared" si="31"/>
        <v>115090481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БЪЛГАРСКИ ТРАНСПОРТЕН ХОЛДИНГ  АД</v>
      </c>
      <c r="B454" s="81" t="str">
        <f t="shared" si="31"/>
        <v>115090481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БЪЛГАРСКИ ТРАНСПОРТЕН ХОЛДИНГ  АД</v>
      </c>
      <c r="B455" s="81" t="str">
        <f t="shared" si="31"/>
        <v>115090481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-137</v>
      </c>
    </row>
    <row r="456" spans="1:8" ht="15">
      <c r="A456" s="81" t="str">
        <f t="shared" si="30"/>
        <v>БЪЛГАРСКИ ТРАНСПОРТЕН ХОЛДИНГ  АД</v>
      </c>
      <c r="B456" s="81" t="str">
        <f t="shared" si="31"/>
        <v>115090481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4029</v>
      </c>
    </row>
    <row r="457" spans="1:8" ht="15">
      <c r="A457" s="81" t="str">
        <f t="shared" si="30"/>
        <v>БЪЛГАРСКИ ТРАНСПОРТЕН ХОЛДИНГ  АД</v>
      </c>
      <c r="B457" s="81" t="str">
        <f t="shared" si="31"/>
        <v>115090481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БЪЛГАРСКИ ТРАНСПОРТЕН ХОЛДИНГ  АД</v>
      </c>
      <c r="B458" s="81" t="str">
        <f t="shared" si="31"/>
        <v>115090481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БЪЛГАРСКИ ТРАНСПОРТЕН ХОЛДИНГ  АД</v>
      </c>
      <c r="B459" s="81" t="str">
        <f t="shared" si="31"/>
        <v>115090481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4029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2023-05-16T06:28:13Z</cp:lastPrinted>
  <dcterms:created xsi:type="dcterms:W3CDTF">2006-09-16T00:00:00Z</dcterms:created>
  <dcterms:modified xsi:type="dcterms:W3CDTF">2023-11-22T08:00:59Z</dcterms:modified>
  <cp:category/>
  <cp:version/>
  <cp:contentType/>
  <cp:contentStatus/>
</cp:coreProperties>
</file>